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eleve\Dropbox (LEONE DESIGN STUDIO)\HPD\AA-2020 NYC OVERLAY\WEBSITE UPDATES OCTOBER 2020\ADDTL UPDATES 10-19\"/>
    </mc:Choice>
  </mc:AlternateContent>
  <xr:revisionPtr revIDLastSave="0" documentId="8_{18C99063-09D4-4B36-BA35-706A14F7C551}" xr6:coauthVersionLast="45" xr6:coauthVersionMax="45" xr10:uidLastSave="{00000000-0000-0000-0000-000000000000}"/>
  <workbookProtection workbookAlgorithmName="SHA-512" workbookHashValue="9C0XM0oSdgu5Wr5uZu0t4CN9XfwTWY019KaHNRm6ywgDZ6oIU/oGrlMuuh8MNUcmP2kw4idyPXVbaDtMIg0spw==" workbookSaltValue="C5TNP/3IRus9tUZquGuz9w==" workbookSpinCount="100000" lockStructure="1"/>
  <bookViews>
    <workbookView xWindow="-93" yWindow="-93" windowWidth="20186" windowHeight="12920" xr2:uid="{00000000-000D-0000-FFFF-FFFF00000000}"/>
  </bookViews>
  <sheets>
    <sheet name="Exposure Screening Tool" sheetId="12" r:id="rId1"/>
    <sheet name="Appendix - Useful Life" sheetId="15" r:id="rId2"/>
    <sheet name="Appendix - Critical Facilities" sheetId="16" r:id="rId3"/>
    <sheet name="Appendix - Design Adjustment" sheetId="5" r:id="rId4"/>
    <sheet name="Appendix - Design Strategies" sheetId="13" r:id="rId5"/>
    <sheet name="Appendix - Timeline Example" sheetId="14" r:id="rId6"/>
    <sheet name="Background" sheetId="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2" l="1"/>
  <c r="D9" i="12" s="1"/>
  <c r="E57" i="12" l="1"/>
  <c r="E55" i="12"/>
  <c r="E53" i="12"/>
  <c r="E45" i="12"/>
  <c r="E39" i="12"/>
  <c r="E37" i="12"/>
  <c r="E28" i="12"/>
  <c r="E23" i="12"/>
  <c r="E21" i="12"/>
  <c r="E14" i="12"/>
  <c r="G24" i="12" l="1"/>
  <c r="G25" i="12" s="1"/>
  <c r="G59" i="12"/>
  <c r="G60" i="12" s="1"/>
  <c r="G41" i="12"/>
  <c r="G42" i="12" s="1"/>
</calcChain>
</file>

<file path=xl/sharedStrings.xml><?xml version="1.0" encoding="utf-8"?>
<sst xmlns="http://schemas.openxmlformats.org/spreadsheetml/2006/main" count="476" uniqueCount="331">
  <si>
    <t>Type of Project</t>
  </si>
  <si>
    <t>Extent of Construction</t>
  </si>
  <si>
    <t>Useful Life</t>
  </si>
  <si>
    <t>Heat</t>
  </si>
  <si>
    <t>Precipitation</t>
  </si>
  <si>
    <t>Sea Level Rise</t>
  </si>
  <si>
    <t>Cost</t>
  </si>
  <si>
    <t>Building</t>
  </si>
  <si>
    <t>Infrastructure</t>
  </si>
  <si>
    <t>Landscape/Park/Site Improvement</t>
  </si>
  <si>
    <t>Other (please specify)</t>
  </si>
  <si>
    <t>New Construction</t>
  </si>
  <si>
    <t>Substantial Improvement</t>
  </si>
  <si>
    <t>Borough</t>
  </si>
  <si>
    <t>Brooklyn</t>
  </si>
  <si>
    <t>Bronx</t>
  </si>
  <si>
    <t>Manhattan</t>
  </si>
  <si>
    <t>Queens</t>
  </si>
  <si>
    <t>Staten Island</t>
  </si>
  <si>
    <t>Criticality</t>
  </si>
  <si>
    <t>Critical</t>
  </si>
  <si>
    <t>Non-critical</t>
  </si>
  <si>
    <t>Magnitude</t>
  </si>
  <si>
    <t>Major project (total cost $50M or more)</t>
  </si>
  <si>
    <t>Present to 2039</t>
  </si>
  <si>
    <t>2040 to 2069</t>
  </si>
  <si>
    <t>2070 to 2099</t>
  </si>
  <si>
    <t>2100 and beyond</t>
  </si>
  <si>
    <t>TBD</t>
  </si>
  <si>
    <t>CSO vs MS4</t>
  </si>
  <si>
    <t>CSO</t>
  </si>
  <si>
    <t>MS4</t>
  </si>
  <si>
    <t>Yes</t>
  </si>
  <si>
    <t>No</t>
  </si>
  <si>
    <t>Floodplain</t>
  </si>
  <si>
    <t>Submission Phase</t>
  </si>
  <si>
    <t>Preliminary Design</t>
  </si>
  <si>
    <t>Answer</t>
  </si>
  <si>
    <t>HEAT</t>
  </si>
  <si>
    <t>PRECIPITATION</t>
  </si>
  <si>
    <t>SEA LEVEL RISE</t>
  </si>
  <si>
    <t>Mechanical Cooling</t>
  </si>
  <si>
    <t>N/A</t>
  </si>
  <si>
    <t>Risk Screening Question</t>
  </si>
  <si>
    <t>Directions</t>
  </si>
  <si>
    <t>Total Score and Next Steps</t>
  </si>
  <si>
    <t>Does the facility include new construction of, or substantial improvements to, the landscape, hardscape, roof, HVAC, building envelope, ventilation system, or façade?</t>
  </si>
  <si>
    <t>All parts of NYC are exposed to extreme heat. New construction projects or substantial improvements that include changes to the landscape, hardscape, roof, HVAC, building envelope, ventilation system, or façade could affect the material performance of a project, thermal comfort of occupants, and/or increase ambient temperatures. 
If the project includes any of those components, answer 'yes.'</t>
  </si>
  <si>
    <t>Total Score</t>
  </si>
  <si>
    <t>Exposure Rating</t>
  </si>
  <si>
    <t>2-5</t>
  </si>
  <si>
    <t>Low</t>
  </si>
  <si>
    <t>6-8</t>
  </si>
  <si>
    <t>Medium</t>
  </si>
  <si>
    <t>9-10</t>
  </si>
  <si>
    <t>High</t>
  </si>
  <si>
    <t xml:space="preserve">See Section II.A of the Guidelines and note the annual heat wave projection according to the useful life of the facility. Select the corresponding answer. </t>
  </si>
  <si>
    <t>Does the facility require a new DEP site connection proposal, or a modification to the existing site connection plan?</t>
  </si>
  <si>
    <t>The intensity and frequency of precipitation events are projected to increase across all parts of NYC, creating new challenges for stormwater management and impacts to the built environment. New construction projects provide opportunities to accommodate increased precipitation flow volumes, and typically require submitting a new site drainage connection proposal to DEP for review and approval. If a project is a substantial improvement, the scope of work of the substantial improvement would dictate if the previously approved DEP site connection plan will require modifications. 
If a new site connection proposal or modifications are required, answer ‘yes.’</t>
  </si>
  <si>
    <t>Does the site have a history of flooding during precipitation events?</t>
  </si>
  <si>
    <t>Will there be a net increase in impervious area on the site as a result of the project?</t>
  </si>
  <si>
    <t>Refer to preliminary site plans (if they are part of the project scope) or consult with Capital Project Initiation team. Choose ‘yes’ if a net increase in impervious area is anticipated.</t>
  </si>
  <si>
    <t>CHECKLIST</t>
  </si>
  <si>
    <t>EXPOSURE SCREENING TOOL</t>
  </si>
  <si>
    <t>Heat 1</t>
  </si>
  <si>
    <t>Yes = 1</t>
  </si>
  <si>
    <t>No = 0</t>
  </si>
  <si>
    <t>FOR SCORING</t>
  </si>
  <si>
    <t>Heat 2</t>
  </si>
  <si>
    <t>Heat Vulnerability Score</t>
  </si>
  <si>
    <t>Low = 1</t>
  </si>
  <si>
    <t>Low-Moderate = 2</t>
  </si>
  <si>
    <t>Moderate = 3</t>
  </si>
  <si>
    <t>High = 5</t>
  </si>
  <si>
    <t>Not Exposed</t>
  </si>
  <si>
    <t>&gt;3</t>
  </si>
  <si>
    <t>SCORE</t>
  </si>
  <si>
    <t>Exposure Screening Tool</t>
  </si>
  <si>
    <t>Moderate-High = 4</t>
  </si>
  <si>
    <t>Heat 3</t>
  </si>
  <si>
    <t># of Heat Waves</t>
  </si>
  <si>
    <t>2 days = 1</t>
  </si>
  <si>
    <t>4 days = 2</t>
  </si>
  <si>
    <t>7 days = 3</t>
  </si>
  <si>
    <t>9 days = 4</t>
  </si>
  <si>
    <t>Exposure Screening</t>
  </si>
  <si>
    <t>End of Useful Life</t>
  </si>
  <si>
    <t>= Design Flood Elevation (DFE) in NAVD 88</t>
  </si>
  <si>
    <t xml:space="preserve">2020s </t>
  </si>
  <si>
    <t>FEMA 1% (PFIRM)</t>
  </si>
  <si>
    <t>24”</t>
  </si>
  <si>
    <t>6”</t>
  </si>
  <si>
    <t>= FEMA 1% + 30”</t>
  </si>
  <si>
    <t xml:space="preserve">2050s </t>
  </si>
  <si>
    <t>(2040-2069)</t>
  </si>
  <si>
    <t>16”</t>
  </si>
  <si>
    <t>= FEMA 1% + 40”</t>
  </si>
  <si>
    <t xml:space="preserve">2080s </t>
  </si>
  <si>
    <t>(2070-2099)</t>
  </si>
  <si>
    <t>28”</t>
  </si>
  <si>
    <t>= FEMA 1% + 52”</t>
  </si>
  <si>
    <t>2100+</t>
  </si>
  <si>
    <t>36”</t>
  </si>
  <si>
    <t>= FEMA 1% + 60”</t>
  </si>
  <si>
    <t>12”</t>
  </si>
  <si>
    <t>= FEMA 1% + 18”</t>
  </si>
  <si>
    <t>= FEMA 1% + 28”</t>
  </si>
  <si>
    <t>= FEMA 1% + 48”</t>
  </si>
  <si>
    <t>Risk Mitigation</t>
  </si>
  <si>
    <t>Not Feasible</t>
  </si>
  <si>
    <t>Precip 1</t>
  </si>
  <si>
    <t>Precip 2</t>
  </si>
  <si>
    <t>Yes = 2</t>
  </si>
  <si>
    <t>Precip 3</t>
  </si>
  <si>
    <t>SLR 1</t>
  </si>
  <si>
    <t>SLR 2</t>
  </si>
  <si>
    <t>SLR 3</t>
  </si>
  <si>
    <t>SLR 4</t>
  </si>
  <si>
    <t>EXPOSURE RATING</t>
  </si>
  <si>
    <t>Extreme heat events</t>
  </si>
  <si>
    <t>Design criteria</t>
  </si>
  <si>
    <t xml:space="preserve">End of </t>
  </si>
  <si>
    <t>useful life</t>
  </si>
  <si>
    <t># of heat waves per year</t>
  </si>
  <si>
    <t># days at or above 90°F</t>
  </si>
  <si>
    <t>Annual average temperature</t>
  </si>
  <si>
    <t>1% Dry Bulb temperature</t>
  </si>
  <si>
    <t xml:space="preserve">Cooling Degree Days </t>
  </si>
  <si>
    <t>(base = 65°F)</t>
  </si>
  <si>
    <t xml:space="preserve">Historic Trend </t>
  </si>
  <si>
    <t>(1971-2000)</t>
  </si>
  <si>
    <t>54°F</t>
  </si>
  <si>
    <t>91°F</t>
  </si>
  <si>
    <t>(through to 2039)</t>
  </si>
  <si>
    <t>57.2°F</t>
  </si>
  <si>
    <t>--</t>
  </si>
  <si>
    <t>60.6°F</t>
  </si>
  <si>
    <t>98°F</t>
  </si>
  <si>
    <t>64.3°F</t>
  </si>
  <si>
    <t xml:space="preserve">Note: Due to HVAC system typical useful life of around 25 years, only design criteria projections for the 2050s are shown. Projections for the 2020s are not shown because it is anticipated that enough of a safety margin is employed already in current systems to withstand the temperature rise expected through the 2020s. The NPCC is developing projections of 1% Wet Bulb temperatures, which are expected to increase. This design criteria will be added in a later version of the Guidelines. </t>
  </si>
  <si>
    <t xml:space="preserve">Current and projected extreme heat events and design criteria. </t>
  </si>
  <si>
    <t xml:space="preserve">DEP Stormwater Management Practice Hierarchy for Separate Sewer Areas </t>
  </si>
  <si>
    <t>DEP Stormwater Management Practice Hierarchy for Combined Sewer Areas</t>
  </si>
  <si>
    <t xml:space="preserve">Sea level rise-adjusted (SLRA) design flood elevation (DFE) </t>
  </si>
  <si>
    <t>Design Adjustment Criteria</t>
  </si>
  <si>
    <t>Final Design</t>
  </si>
  <si>
    <t>*For more information on how to use the Flood Hazard Mapper, see Climate Resiliency Design Guidelines Section II.C.</t>
  </si>
  <si>
    <t>Design Strategies Checklist (not exhaustive)</t>
  </si>
  <si>
    <t>Extreme Heat</t>
  </si>
  <si>
    <t>Extreme Precipitation</t>
  </si>
  <si>
    <t>Sea Level Rise &amp; Storm Surge</t>
  </si>
  <si>
    <t xml:space="preserve">Select High Elevation Site </t>
  </si>
  <si>
    <t xml:space="preserve">Minimize East-West Building Orientation </t>
  </si>
  <si>
    <t>Select Higher Elevation within Existing Site</t>
  </si>
  <si>
    <t>Passive Solar Cooling and Ventilation Systems</t>
  </si>
  <si>
    <t xml:space="preserve">Green Roof </t>
  </si>
  <si>
    <t xml:space="preserve">Raise Building Floor Elevation </t>
  </si>
  <si>
    <t xml:space="preserve">Cool Roof (SRI appropriate) </t>
  </si>
  <si>
    <t xml:space="preserve">Protect Below Grade Areas from Flooding </t>
  </si>
  <si>
    <t xml:space="preserve">Waterproof Building Envelope </t>
  </si>
  <si>
    <t>Green Roof (extensive)</t>
  </si>
  <si>
    <t>On-site Stormwater Management (gray)</t>
  </si>
  <si>
    <t xml:space="preserve">Elevate Critical Building Functions </t>
  </si>
  <si>
    <t>Reduce Impervious Areas</t>
  </si>
  <si>
    <t xml:space="preserve">Elevate Critical Equipment </t>
  </si>
  <si>
    <t>Permeable Pavement</t>
  </si>
  <si>
    <t xml:space="preserve">More Efficient Building Envelope </t>
  </si>
  <si>
    <t>Increase Green Spaces and Planted Areas</t>
  </si>
  <si>
    <t>Dry/Wet Floodproofing</t>
  </si>
  <si>
    <t>Light Colored Pavements (appropriate SRI)</t>
  </si>
  <si>
    <t>Bioswale</t>
  </si>
  <si>
    <t>Resilient Materials &amp; Landscape Treatments</t>
  </si>
  <si>
    <t>Increase Planted Areas</t>
  </si>
  <si>
    <t>Rainwater Reuse Cisterns</t>
  </si>
  <si>
    <t>Design for Storm Surge Outflow</t>
  </si>
  <si>
    <t>Permeable Surfaces and Open-grid Pavement</t>
  </si>
  <si>
    <t>Other:</t>
  </si>
  <si>
    <t>Install Backwater Flow Prevention</t>
  </si>
  <si>
    <t>Design for Scour</t>
  </si>
  <si>
    <t>Raise Road Elevation</t>
  </si>
  <si>
    <t>Flexible Adaptation Pathway</t>
  </si>
  <si>
    <t>Mechanical Cooling System</t>
  </si>
  <si>
    <t xml:space="preserve">Enhanced HVAC System, including space layout optimization, system scalability, and improved controls </t>
  </si>
  <si>
    <t>Tree Planting/Preservation</t>
  </si>
  <si>
    <t>Shade Structures</t>
  </si>
  <si>
    <t>Structures Covered by Energy Generation Systems</t>
  </si>
  <si>
    <t>Stormwater Planter</t>
  </si>
  <si>
    <t>Grass Filter Strip</t>
  </si>
  <si>
    <t>Bioswales</t>
  </si>
  <si>
    <t>Daylighting</t>
  </si>
  <si>
    <t>Operable windows</t>
  </si>
  <si>
    <t>Waste Heat Recovery</t>
  </si>
  <si>
    <t>Design Strategies List</t>
  </si>
  <si>
    <r>
      <rPr>
        <i/>
        <sz val="11"/>
        <color theme="1"/>
        <rFont val="Calibri"/>
        <family val="2"/>
        <scheme val="minor"/>
      </rPr>
      <t>Current Flood Risk</t>
    </r>
    <r>
      <rPr>
        <sz val="11"/>
        <color theme="1"/>
        <rFont val="Calibri"/>
        <family val="2"/>
        <scheme val="minor"/>
      </rPr>
      <t xml:space="preserve">
Is the facility in the current 1% annual chance floodplain (100-year)?</t>
    </r>
  </si>
  <si>
    <r>
      <rPr>
        <i/>
        <sz val="11"/>
        <color theme="1"/>
        <rFont val="Calibri"/>
        <family val="2"/>
        <scheme val="minor"/>
      </rPr>
      <t>Future Flood Risk</t>
    </r>
    <r>
      <rPr>
        <sz val="11"/>
        <color theme="1"/>
        <rFont val="Calibri"/>
        <family val="2"/>
        <scheme val="minor"/>
      </rPr>
      <t xml:space="preserve">
Is the facility in the future 1% annual chance floodplain (100-year) at any point during its useful life?</t>
    </r>
  </si>
  <si>
    <r>
      <rPr>
        <i/>
        <sz val="11"/>
        <color rgb="FF000000"/>
        <rFont val="Calibri"/>
        <family val="2"/>
        <scheme val="minor"/>
      </rPr>
      <t>Current Tidal Inundation</t>
    </r>
    <r>
      <rPr>
        <sz val="11"/>
        <color rgb="FF000000"/>
        <rFont val="Calibri"/>
        <family val="2"/>
        <scheme val="minor"/>
      </rPr>
      <t xml:space="preserve">
Does this site have a history of flooding from high tide events?</t>
    </r>
  </si>
  <si>
    <t xml:space="preserve">This table presents a non-comprehensive list of design strategies to address climate change hazards, as described throughout the Guidelines. </t>
  </si>
  <si>
    <t>3-4</t>
  </si>
  <si>
    <r>
      <t>Critical</t>
    </r>
    <r>
      <rPr>
        <b/>
        <sz val="8"/>
        <color rgb="FF000000"/>
        <rFont val="Arial"/>
        <family val="2"/>
      </rPr>
      <t>* Facilities</t>
    </r>
  </si>
  <si>
    <r>
      <t>Base Flood Elevation (BFE)</t>
    </r>
    <r>
      <rPr>
        <b/>
        <vertAlign val="superscript"/>
        <sz val="8"/>
        <color rgb="FF000000"/>
        <rFont val="Arial"/>
        <family val="2"/>
      </rPr>
      <t>56</t>
    </r>
    <r>
      <rPr>
        <b/>
        <sz val="8"/>
        <color rgb="FF000000"/>
        <rFont val="Arial"/>
        <family val="2"/>
      </rPr>
      <t xml:space="preserve"> in NAVD 88</t>
    </r>
  </si>
  <si>
    <r>
      <t>+ Freeboard</t>
    </r>
    <r>
      <rPr>
        <b/>
        <vertAlign val="superscript"/>
        <sz val="8"/>
        <color rgb="FF000000"/>
        <rFont val="Arial"/>
        <family val="2"/>
      </rPr>
      <t>57</t>
    </r>
  </si>
  <si>
    <r>
      <t>+ Sea Level Rise Adjustment</t>
    </r>
    <r>
      <rPr>
        <b/>
        <vertAlign val="superscript"/>
        <sz val="8"/>
        <color rgb="FF000000"/>
        <rFont val="Arial"/>
        <family val="2"/>
      </rPr>
      <t>58</t>
    </r>
  </si>
  <si>
    <r>
      <t>Non-critical</t>
    </r>
    <r>
      <rPr>
        <b/>
        <sz val="8"/>
        <color rgb="FF000000"/>
        <rFont val="Arial"/>
        <family val="2"/>
      </rPr>
      <t xml:space="preserve"> Facilities</t>
    </r>
  </si>
  <si>
    <t>Additional analysis should be conducted to incorporate wave action and wave run-up in DFE calculations especially in areas that are located within the FEMA’s 1% annual chance Limit of Moderate Wave Action (LiMWA) zone. Wave run-up is the maximum vertical extent of wave uprush above surge.</t>
  </si>
  <si>
    <t>Utility Redundancy Design</t>
  </si>
  <si>
    <r>
      <t>Perimeter Floodwall</t>
    </r>
    <r>
      <rPr>
        <sz val="8"/>
        <color rgb="FF000000"/>
        <rFont val="Arial"/>
        <family val="2"/>
      </rPr>
      <t xml:space="preserve">/ Levee (passive or active) </t>
    </r>
  </si>
  <si>
    <t>Project Phase</t>
  </si>
  <si>
    <t>Resiliency Action</t>
  </si>
  <si>
    <t>Screen the project for climate change related hazards using the Exposure Screening Tool</t>
  </si>
  <si>
    <t>Resilient Design Submittal Checklist Appendix - Exposure Screening</t>
  </si>
  <si>
    <t>Resilient Design Submittal Checklist - Planning and Schematic Phase Submission (blue sections)</t>
  </si>
  <si>
    <t>Description</t>
  </si>
  <si>
    <t>For projects with total costs greater than $50 million, assess likelihood and consequence of climate change hazards to the project.</t>
  </si>
  <si>
    <t>Use the Climate Resiliency Design Guidelines to design project to withstand climate change projections for heat, precipitation, and sea level rise.</t>
  </si>
  <si>
    <t>Conduct analysis of the benefit/cost implications of the project as necessary. Use the qualitative assessment for projects below $50 million and the in-depth assessment for larger projects.</t>
  </si>
  <si>
    <t>Evaluate results to determine incorporation of resiliency strategies in final design.</t>
  </si>
  <si>
    <t>Integrate resilient design strategies</t>
  </si>
  <si>
    <t>Reporting</t>
  </si>
  <si>
    <t>Resilient Design Submittal Checklist - Preliminary Design Phase Submission (green sections)</t>
  </si>
  <si>
    <t>Resilient Design Submittal Checklist - Final Design Phase Submission (purple sections)</t>
  </si>
  <si>
    <t xml:space="preserve">BCA Analysis </t>
  </si>
  <si>
    <t xml:space="preserve">Risk Assessment </t>
  </si>
  <si>
    <t>Analyze costs and benefits</t>
  </si>
  <si>
    <t xml:space="preserve">Assess risk </t>
  </si>
  <si>
    <t>Finalize resilient design strategies</t>
  </si>
  <si>
    <t xml:space="preserve">Provided for reference. Full datasets can be found in the Climate Resiliency Design Guidelines Appendices. </t>
  </si>
  <si>
    <t xml:space="preserve">Collect information on type of project, useful life, criticality, operational goals, expected location, and estimated cost for use in exposure screening and risk assessment. </t>
  </si>
  <si>
    <t>Scoping/Planning</t>
  </si>
  <si>
    <t xml:space="preserve">Incorporate resiliency considerations into project scope development/early planning. </t>
  </si>
  <si>
    <t>Assess exposure to changing climate conditions.</t>
  </si>
  <si>
    <t>Resiliency actions and associated reporting incorporated into an example project timeline. Reporting requirements are submitted to ResilientDesign@cityhall.nyc.gov.</t>
  </si>
  <si>
    <t>Projects that are Public Private Partnerships shall complete the scoping/planning section during financing/procurement.</t>
  </si>
  <si>
    <t xml:space="preserve">Resilient design is most effective when incorporated as early as possible. The exposure screening during scoping/planning should inform the project funding request and procurement. </t>
  </si>
  <si>
    <t>Constructed Wetland</t>
  </si>
  <si>
    <t>Is the facility in a neighborhood tabulation area with high heat vulnerability?</t>
  </si>
  <si>
    <t>Solar + Storage</t>
  </si>
  <si>
    <t>Trees and Shrubs</t>
  </si>
  <si>
    <t>Window shading</t>
  </si>
  <si>
    <t>Vegetated Structures (planters, walls)</t>
  </si>
  <si>
    <t>Preservation of Natural Vegetation</t>
  </si>
  <si>
    <t>Selection of  Salt/Flood Tolerant Plantings</t>
  </si>
  <si>
    <t>Selection of Native Plantings</t>
  </si>
  <si>
    <t>Preservation of Natural Wetland</t>
  </si>
  <si>
    <t>• Electrical, HVAC, and mechanical components</t>
  </si>
  <si>
    <t>• Most building retrofits (substantial improvements)</t>
  </si>
  <si>
    <t>• Concrete paving</t>
  </si>
  <si>
    <t>• Infrastructural mechanical components (e.g., compressors, lifts, pumps)</t>
  </si>
  <si>
    <t>• Outdoor recreational facilities</t>
  </si>
  <si>
    <t>• At-site energy equipment (e.g., fuel tanks, conduit, emergency generators)</t>
  </si>
  <si>
    <t>• Stormwater detention systems</t>
  </si>
  <si>
    <t>• Interim and deployable flood protection measures</t>
  </si>
  <si>
    <t>• Asphalt pavement, pavers, and other ROW finishings</t>
  </si>
  <si>
    <t>• Green infrastructure</t>
  </si>
  <si>
    <t>• Street furniture</t>
  </si>
  <si>
    <t>• Temporary building structures</t>
  </si>
  <si>
    <t>• Storage facilities</t>
  </si>
  <si>
    <t>• Developing technology components (e.g., telecommunications equipment, batteries, solar photovoltatics, fuel cells)</t>
  </si>
  <si>
    <t>• Most buildings (e.g., public, office, residential)</t>
  </si>
  <si>
    <t>• Piers, wharfs, and bulkheads</t>
  </si>
  <si>
    <t>• Plazas</t>
  </si>
  <si>
    <t>• Retaining walls</t>
  </si>
  <si>
    <t>• Culverts</t>
  </si>
  <si>
    <t>• On-site energy generation/co-generation plants</t>
  </si>
  <si>
    <t>• Major infrastructure (e.g., tunnels, bridges, wastewater treatment plants)</t>
  </si>
  <si>
    <t>• Monumental buildings</t>
  </si>
  <si>
    <t>• Road reconstruction</t>
  </si>
  <si>
    <t>• Subgrade sewer infrastructure (e.g., sewers, catch basins, outfalls)</t>
  </si>
  <si>
    <t>Temporary or rapidly replaced components and finishings</t>
  </si>
  <si>
    <t>Facility improvements, and components on a regular replacement cycle</t>
  </si>
  <si>
    <t>Long-lived buildings and infrastructure</t>
  </si>
  <si>
    <t>Assets that cannot be relocated</t>
  </si>
  <si>
    <r>
      <rPr>
        <b/>
        <sz val="11"/>
        <color theme="1"/>
        <rFont val="Calibri"/>
        <family val="2"/>
        <scheme val="minor"/>
      </rPr>
      <t>2020s</t>
    </r>
    <r>
      <rPr>
        <sz val="11"/>
        <color theme="1"/>
        <rFont val="Calibri"/>
        <family val="2"/>
        <scheme val="minor"/>
      </rPr>
      <t xml:space="preserve">
(through to 2039)</t>
    </r>
  </si>
  <si>
    <r>
      <rPr>
        <b/>
        <sz val="11"/>
        <color theme="1"/>
        <rFont val="Calibri"/>
        <family val="2"/>
        <scheme val="minor"/>
      </rPr>
      <t>2050s</t>
    </r>
    <r>
      <rPr>
        <sz val="11"/>
        <color theme="1"/>
        <rFont val="Calibri"/>
        <family val="2"/>
        <scheme val="minor"/>
      </rPr>
      <t xml:space="preserve">
(2040-2069)</t>
    </r>
  </si>
  <si>
    <r>
      <rPr>
        <b/>
        <sz val="11"/>
        <color theme="1"/>
        <rFont val="Calibri"/>
        <family val="2"/>
        <scheme val="minor"/>
      </rPr>
      <t>2080s</t>
    </r>
    <r>
      <rPr>
        <sz val="11"/>
        <color theme="1"/>
        <rFont val="Calibri"/>
        <family val="2"/>
        <scheme val="minor"/>
      </rPr>
      <t xml:space="preserve">
(2070-2099)</t>
    </r>
  </si>
  <si>
    <t>Examples of buildings, infrastructure, landscape, and components grouped by typical useful life</t>
  </si>
  <si>
    <t>Facilities and components and associated climate change projections</t>
  </si>
  <si>
    <r>
      <rPr>
        <b/>
        <sz val="11"/>
        <color theme="1"/>
        <rFont val="Calibri"/>
        <family val="2"/>
        <scheme val="minor"/>
      </rPr>
      <t>Climate Change Projections</t>
    </r>
    <r>
      <rPr>
        <sz val="11"/>
        <color theme="1"/>
        <rFont val="Calibri"/>
        <family val="2"/>
        <scheme val="minor"/>
      </rPr>
      <t xml:space="preserve">
</t>
    </r>
    <r>
      <rPr>
        <sz val="9"/>
        <color theme="1"/>
        <rFont val="Calibri"/>
        <family val="2"/>
        <scheme val="minor"/>
      </rPr>
      <t>(time period covered)</t>
    </r>
  </si>
  <si>
    <t>The criticality definitions below are for use in the application of the Guidelines only. All items identified as critical in NYC Building Code Appendix G are critical in these Guidelines; however, this list includes additional facilities that are not listed in Appendix G. If a facility is not listed here, it is considered non-critical for the purposes of these Guidelines.</t>
  </si>
  <si>
    <t>• Hospitals and health care facilities;</t>
  </si>
  <si>
    <t>• Fire, rescue, ambulance, and police stations, as well as emergency vehicle garages;</t>
  </si>
  <si>
    <t>• Jails, correctional facilities and detention facilities;</t>
  </si>
  <si>
    <t>• Facilities used in emergency response, including emergency shelters, emergency preparedness, communication, operation centers, communication towers, electrical substations, back-up generators, fuel or water storage tanks, power generating stations and other public utility facilities;</t>
  </si>
  <si>
    <t>• Critical aviation facilities such as control towers, air traffic control centers and hangars for aircraft used in emergency response;</t>
  </si>
  <si>
    <t>• Major food distribution centers (with an annual expected volume of greater than 170,000,000 pounds);</t>
  </si>
  <si>
    <t>• Buildings and other structures that manufacture, process, handle, store, dispose, or use toxic or explosive substances where the quantity of the material exceeds a threshold quantity established by the authority having jurisdiction and is sufficient to pose a threat to the public if released;</t>
  </si>
  <si>
    <t>• Infrastructure in transportation, telecommunications, or power networks including bridges, tunnels (vehicular and rail), traffic signals, (and other right of way elements including street lights and utilities), power transmission facilities, substations, circuit breaker houses, city gate stations, arterial roadways, telecommunications central offices, switching facilities, etc.;</t>
  </si>
  <si>
    <t>• Ventilation buildings and fan plants;</t>
  </si>
  <si>
    <t>• Operations centers;</t>
  </si>
  <si>
    <t>• Pumping stations (sanitary and stormwater);</t>
  </si>
  <si>
    <t>• Train and transit maintenance yards and shops;</t>
  </si>
  <si>
    <t>• Wastewater treatment plants;</t>
  </si>
  <si>
    <t>• Water supply infrastructure;</t>
  </si>
  <si>
    <t>• Combined-sewer overflow (CSO) retention tanks;</t>
  </si>
  <si>
    <t>• Fueling stations;</t>
  </si>
  <si>
    <t>• Waste transfer stations; and</t>
  </si>
  <si>
    <t>• Facilities where residents have limited mobility or ability, including care facilities and nursing homes.</t>
  </si>
  <si>
    <t>Facilities defined as critical</t>
  </si>
  <si>
    <t xml:space="preserve">Criticality </t>
  </si>
  <si>
    <r>
      <t xml:space="preserve">
If the project is less than $50M: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consult Section II.B of the Guidelines. 
    …and scores a "</t>
    </r>
    <r>
      <rPr>
        <sz val="11"/>
        <color theme="9"/>
        <rFont val="Calibri"/>
        <family val="2"/>
        <scheme val="minor"/>
      </rPr>
      <t>Low</t>
    </r>
    <r>
      <rPr>
        <sz val="11"/>
        <color theme="1"/>
        <rFont val="Calibri"/>
        <family val="2"/>
        <scheme val="minor"/>
      </rPr>
      <t>" using the Guidelines is not required. 
If the project is $50M or more: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complete a detailed Risk Assessment (See Section III) and then consult Section II.B in the Guidelines. 
    …and scores a "</t>
    </r>
    <r>
      <rPr>
        <sz val="11"/>
        <color theme="9"/>
        <rFont val="Calibri"/>
        <family val="2"/>
        <scheme val="minor"/>
      </rPr>
      <t>Low</t>
    </r>
    <r>
      <rPr>
        <sz val="11"/>
        <color theme="1"/>
        <rFont val="Calibri"/>
        <family val="2"/>
        <scheme val="minor"/>
      </rPr>
      <t xml:space="preserve">" using the Guidelines is not required. </t>
    </r>
  </si>
  <si>
    <r>
      <t xml:space="preserve">
If the project is less than $50M: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consult Section II.C of the Guidelines. 
    …and scores a "</t>
    </r>
    <r>
      <rPr>
        <sz val="11"/>
        <color theme="9"/>
        <rFont val="Calibri"/>
        <family val="2"/>
        <scheme val="minor"/>
      </rPr>
      <t>Low</t>
    </r>
    <r>
      <rPr>
        <sz val="11"/>
        <color theme="1"/>
        <rFont val="Calibri"/>
        <family val="2"/>
        <scheme val="minor"/>
      </rPr>
      <t>" using the Guidelines is not required. 
If the project is $50M or more: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complete a detailed Risk Assessment (See Section III) and then consult Section II.C in the Guidelines. 
    …and scores a "</t>
    </r>
    <r>
      <rPr>
        <sz val="11"/>
        <color theme="9"/>
        <rFont val="Calibri"/>
        <family val="2"/>
        <scheme val="minor"/>
      </rPr>
      <t>Low</t>
    </r>
    <r>
      <rPr>
        <sz val="11"/>
        <color theme="1"/>
        <rFont val="Calibri"/>
        <family val="2"/>
        <scheme val="minor"/>
      </rPr>
      <t xml:space="preserve">" using the Guidelines is not required. </t>
    </r>
  </si>
  <si>
    <r>
      <t xml:space="preserve">
If the project is less than $50M: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consult Section II.A of the Guidelines.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consult Section II.A of the Guidelines. 
    …and scores a "</t>
    </r>
    <r>
      <rPr>
        <sz val="11"/>
        <color theme="9"/>
        <rFont val="Calibri"/>
        <family val="2"/>
        <scheme val="minor"/>
      </rPr>
      <t>Low</t>
    </r>
    <r>
      <rPr>
        <sz val="11"/>
        <color theme="1"/>
        <rFont val="Calibri"/>
        <family val="2"/>
        <scheme val="minor"/>
      </rPr>
      <t>" using the Guidelines is not required. 
If the project is $50M or more:
    …and scores "</t>
    </r>
    <r>
      <rPr>
        <sz val="11"/>
        <color theme="7"/>
        <rFont val="Calibri"/>
        <family val="2"/>
        <scheme val="minor"/>
      </rPr>
      <t>Medium</t>
    </r>
    <r>
      <rPr>
        <sz val="11"/>
        <color theme="1"/>
        <rFont val="Calibri"/>
        <family val="2"/>
        <scheme val="minor"/>
      </rPr>
      <t>" or "</t>
    </r>
    <r>
      <rPr>
        <sz val="11"/>
        <color rgb="FFFF0000"/>
        <rFont val="Calibri"/>
        <family val="2"/>
        <scheme val="minor"/>
      </rPr>
      <t>High</t>
    </r>
    <r>
      <rPr>
        <sz val="11"/>
        <color theme="1"/>
        <rFont val="Calibri"/>
        <family val="2"/>
        <scheme val="minor"/>
      </rPr>
      <t>" complete a detailed Risk Assessment (See Section III) and then consult Section II.A in the Guidelines. 
    …and scores a "</t>
    </r>
    <r>
      <rPr>
        <sz val="11"/>
        <color theme="9"/>
        <rFont val="Calibri"/>
        <family val="2"/>
        <scheme val="minor"/>
      </rPr>
      <t>Low</t>
    </r>
    <r>
      <rPr>
        <sz val="11"/>
        <color theme="1"/>
        <rFont val="Calibri"/>
        <family val="2"/>
        <scheme val="minor"/>
      </rPr>
      <t xml:space="preserve">" using the Guidelines is not required. </t>
    </r>
  </si>
  <si>
    <t>Estimated useful life (years)</t>
  </si>
  <si>
    <t>Projected construction completion date (calendar year)</t>
  </si>
  <si>
    <t>Projected end of useful life (year)</t>
  </si>
  <si>
    <t>See "Appendix - Useful Life"</t>
  </si>
  <si>
    <t>Review preliminary schedule to determine projected calendar year of construction completion</t>
  </si>
  <si>
    <t>Sum of the above (autocalculated)</t>
  </si>
  <si>
    <t>See "Appendix - Criticality"</t>
  </si>
  <si>
    <t>Major or Minor project</t>
  </si>
  <si>
    <t>General</t>
  </si>
  <si>
    <t>Climate projections</t>
  </si>
  <si>
    <t>See "Appendix - Design Adjustment"</t>
  </si>
  <si>
    <t xml:space="preserve">Perimeter Floodwall/ Levee (passive or active) </t>
  </si>
  <si>
    <t>DESIGN STRATEGIES</t>
  </si>
  <si>
    <t>Other</t>
  </si>
  <si>
    <r>
      <t xml:space="preserve">Consult institutional knowledge (for example, if this site experiences non-coastal flooding during heavy rain events) and 311 service requests for flooding at or near this site (see hyperlink below) and select “yes” if there is a history of flooding at the site.
</t>
    </r>
    <r>
      <rPr>
        <u/>
        <sz val="9"/>
        <color theme="4" tint="-0.249977111117893"/>
        <rFont val="Calibri"/>
        <family val="2"/>
        <scheme val="minor"/>
      </rPr>
      <t>https://data.cityofnewyork.us/Social-Services/Street-Flooding/wymi-u6i8</t>
    </r>
  </si>
  <si>
    <r>
      <t xml:space="preserve">Visit NYC Flood Hazard Mapper.* Click on the Map Legend and select the ‘Preliminary Flood Insurance Rate Maps 2015’. Search for or navigate to the site to see if it is located within the current effective floodplain. If the site is shown to be all or partly in the current floodplain, answer ‘yes.’ 
</t>
    </r>
    <r>
      <rPr>
        <u/>
        <sz val="9"/>
        <color theme="4" tint="-0.249977111117893"/>
        <rFont val="Calibri"/>
        <family val="2"/>
        <scheme val="minor"/>
      </rPr>
      <t>http://www.nyc.gov/floodhazardmapper</t>
    </r>
  </si>
  <si>
    <r>
      <t xml:space="preserve">Visit NYC Flood Hazard Mapper.* Click on the Map Legend and select the ‘Future Floodplain’ that corresponds to the project useful life. Search for or navigate to the property to see if it is located within the future floodplain. If the site is shown to be all or partly in the future floodplain, answer ‘yes.’ 
</t>
    </r>
    <r>
      <rPr>
        <u/>
        <sz val="9"/>
        <color theme="4" tint="-0.249977111117893"/>
        <rFont val="Calibri"/>
        <family val="2"/>
        <scheme val="minor"/>
      </rPr>
      <t>http://www.nyc.gov/floodhazardmapper</t>
    </r>
  </si>
  <si>
    <r>
      <t xml:space="preserve">Potential sources to answer this question include institutional knowledge (for example, if this site floods during regular high tides) or history of 311 service requests (see hyperlink below). If the site is shown to have a history of tidal flooding, answer ‘yes.’ 
</t>
    </r>
    <r>
      <rPr>
        <u/>
        <sz val="9"/>
        <color theme="4" tint="-0.249977111117893"/>
        <rFont val="Calibri"/>
        <family val="2"/>
        <scheme val="minor"/>
      </rPr>
      <t>https://data.cityofnewyork.us/Social-Services/Street-Flooding/wymi-u6i8</t>
    </r>
  </si>
  <si>
    <r>
      <t xml:space="preserve">Future Tidal Inundation 
</t>
    </r>
    <r>
      <rPr>
        <sz val="11"/>
        <color rgb="FF000000"/>
        <rFont val="Calibri"/>
        <family val="2"/>
        <scheme val="minor"/>
      </rPr>
      <t>Are there critical access roads to the site that will be inundated by future high tides?</t>
    </r>
  </si>
  <si>
    <r>
      <t xml:space="preserve">Visit the NYC Flood Hazard Mapper.* Click on the Map Legend and select the “High Tide” scenario that corresponds to the project useful life. Identify if any primary access roads to the site are inundated from high tide plus sea level rise. If the site is shown to have roads at risk of tidal inundation, answer ‘yes.’
</t>
    </r>
    <r>
      <rPr>
        <u/>
        <sz val="9"/>
        <color theme="4" tint="-0.249977111117893"/>
        <rFont val="Calibri"/>
        <family val="2"/>
        <scheme val="minor"/>
      </rPr>
      <t>http://www.nyc.gov/floodhazardmapper</t>
    </r>
  </si>
  <si>
    <t>How many annual heat waves are projected to occur at the end of the facility’s useful life?</t>
  </si>
  <si>
    <t>HVI Score</t>
  </si>
  <si>
    <r>
      <t xml:space="preserve">Identify the neighborhood tabulation area your facility is located in. Locate that neighborhood tabulation area on the Heat Vulnerability Index map located in Section II.A of the Guidelines and note the area’s vulnerability. Select the corresponding answer. 
</t>
    </r>
    <r>
      <rPr>
        <sz val="9"/>
        <rFont val="Calibri"/>
        <family val="2"/>
        <scheme val="minor"/>
      </rPr>
      <t>HVI map</t>
    </r>
    <r>
      <rPr>
        <u/>
        <sz val="9"/>
        <color theme="4"/>
        <rFont val="Calibri"/>
        <family val="2"/>
        <scheme val="minor"/>
      </rPr>
      <t xml:space="preserve">: http://a816-dohbesp.nyc.gov/IndicatorPublic/VisualizationData.aspx?id=2411,719b87,107,Summarize
</t>
    </r>
    <r>
      <rPr>
        <sz val="9"/>
        <rFont val="Calibri"/>
        <family val="2"/>
        <scheme val="minor"/>
      </rPr>
      <t>NTA map:</t>
    </r>
    <r>
      <rPr>
        <u/>
        <sz val="9"/>
        <color theme="4"/>
        <rFont val="Calibri"/>
        <family val="2"/>
        <scheme val="minor"/>
      </rPr>
      <t xml:space="preserve"> https://data.cityofnewyork.us/City-Government/NTA-map/d3qk-pfyz</t>
    </r>
    <r>
      <rPr>
        <sz val="9"/>
        <color theme="1"/>
        <rFont val="Calibri"/>
        <family val="2"/>
        <scheme val="minor"/>
      </rPr>
      <t xml:space="preserve">
</t>
    </r>
  </si>
  <si>
    <t>Non-major project (total cost under $50M)</t>
  </si>
  <si>
    <t>PROJECT TIMELINE - EXAMPLE</t>
  </si>
  <si>
    <t>Critical Facilities</t>
  </si>
  <si>
    <t>Increase</t>
  </si>
  <si>
    <t>Decrease</t>
  </si>
  <si>
    <t>No Change</t>
  </si>
  <si>
    <t xml:space="preserve">Complete grey shaded cells to screen the project for climate change related hazards. Some are populated with drop down lists.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</si>
</sst>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0"/>
      <color theme="1"/>
      <name val="Arial"/>
      <family val="2"/>
    </font>
    <font>
      <b/>
      <sz val="11"/>
      <color theme="0"/>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
      <sz val="11"/>
      <color rgb="FF000000"/>
      <name val="Calibri"/>
      <family val="2"/>
      <scheme val="minor"/>
    </font>
    <font>
      <b/>
      <sz val="10"/>
      <color theme="0"/>
      <name val="Calibri"/>
      <family val="2"/>
      <scheme val="minor"/>
    </font>
    <font>
      <b/>
      <sz val="10"/>
      <name val="Calibri"/>
      <family val="2"/>
      <scheme val="minor"/>
    </font>
    <font>
      <b/>
      <sz val="11"/>
      <name val="Calibri"/>
      <family val="2"/>
      <scheme val="minor"/>
    </font>
    <font>
      <i/>
      <sz val="8"/>
      <color theme="1"/>
      <name val="Calibri"/>
      <family val="2"/>
      <scheme val="minor"/>
    </font>
    <font>
      <i/>
      <sz val="11"/>
      <color rgb="FF000000"/>
      <name val="Calibri"/>
      <family val="2"/>
      <scheme val="minor"/>
    </font>
    <font>
      <sz val="12"/>
      <color theme="1"/>
      <name val="Arial"/>
      <family val="2"/>
    </font>
    <font>
      <b/>
      <i/>
      <sz val="8"/>
      <color rgb="FF000000"/>
      <name val="Arial"/>
      <family val="2"/>
    </font>
    <font>
      <b/>
      <sz val="8"/>
      <color rgb="FF000000"/>
      <name val="Arial"/>
      <family val="2"/>
    </font>
    <font>
      <i/>
      <sz val="8"/>
      <color rgb="FF000000"/>
      <name val="Arial"/>
      <family val="2"/>
    </font>
    <font>
      <b/>
      <sz val="9"/>
      <color rgb="FF000000"/>
      <name val="Arial"/>
      <family val="2"/>
    </font>
    <font>
      <sz val="9"/>
      <color rgb="FF000000"/>
      <name val="Arial"/>
      <family val="2"/>
    </font>
    <font>
      <b/>
      <sz val="14"/>
      <color theme="1"/>
      <name val="Calibri"/>
      <family val="2"/>
      <scheme val="minor"/>
    </font>
    <font>
      <i/>
      <sz val="9"/>
      <color theme="1"/>
      <name val="Calibri"/>
      <family val="2"/>
      <scheme val="minor"/>
    </font>
    <font>
      <sz val="12"/>
      <color rgb="FF000000"/>
      <name val="Arial"/>
      <family val="2"/>
    </font>
    <font>
      <sz val="8"/>
      <color rgb="FF000000"/>
      <name val="Arial"/>
      <family val="2"/>
    </font>
    <font>
      <i/>
      <sz val="11"/>
      <color theme="1"/>
      <name val="Calibri"/>
      <family val="2"/>
      <scheme val="minor"/>
    </font>
    <font>
      <b/>
      <u/>
      <sz val="8"/>
      <color rgb="FF000000"/>
      <name val="Arial"/>
      <family val="2"/>
    </font>
    <font>
      <b/>
      <vertAlign val="superscript"/>
      <sz val="8"/>
      <color rgb="FF000000"/>
      <name val="Arial"/>
      <family val="2"/>
    </font>
    <font>
      <sz val="11"/>
      <color theme="0"/>
      <name val="Calibri"/>
      <family val="2"/>
      <scheme val="minor"/>
    </font>
    <font>
      <b/>
      <sz val="12"/>
      <color theme="1"/>
      <name val="Calibri"/>
      <family val="2"/>
      <scheme val="minor"/>
    </font>
    <font>
      <sz val="11"/>
      <color rgb="FFFF0000"/>
      <name val="Calibri"/>
      <family val="2"/>
      <scheme val="minor"/>
    </font>
    <font>
      <sz val="11"/>
      <color theme="7"/>
      <name val="Calibri"/>
      <family val="2"/>
      <scheme val="minor"/>
    </font>
    <font>
      <sz val="11"/>
      <color theme="9"/>
      <name val="Calibri"/>
      <family val="2"/>
      <scheme val="minor"/>
    </font>
    <font>
      <b/>
      <sz val="9"/>
      <color theme="1"/>
      <name val="Calibri"/>
      <family val="2"/>
      <scheme val="minor"/>
    </font>
    <font>
      <u/>
      <sz val="9"/>
      <color theme="4" tint="-0.249977111117893"/>
      <name val="Calibri"/>
      <family val="2"/>
      <scheme val="minor"/>
    </font>
    <font>
      <u/>
      <sz val="9"/>
      <color theme="4"/>
      <name val="Calibri"/>
      <family val="2"/>
      <scheme val="minor"/>
    </font>
    <font>
      <sz val="9"/>
      <name val="Calibri"/>
      <family val="2"/>
      <scheme val="minor"/>
    </font>
    <font>
      <b/>
      <sz val="14"/>
      <color theme="1"/>
      <name val="Arial"/>
      <family val="2"/>
    </font>
    <font>
      <b/>
      <sz val="16"/>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2" tint="-9.9978637043366805E-2"/>
        <bgColor indexed="64"/>
      </patternFill>
    </fill>
    <fill>
      <patternFill patternType="solid">
        <fgColor rgb="FF9999FF"/>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FF"/>
        <bgColor indexed="64"/>
      </patternFill>
    </fill>
    <fill>
      <patternFill patternType="solid">
        <fgColor rgb="FF000000"/>
        <bgColor indexed="64"/>
      </patternFill>
    </fill>
    <fill>
      <patternFill patternType="solid">
        <fgColor theme="4"/>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thick">
        <color rgb="FF000000"/>
      </right>
      <top style="medium">
        <color rgb="FF000000"/>
      </top>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medium">
        <color rgb="FF000000"/>
      </bottom>
      <diagonal/>
    </border>
    <border>
      <left style="medium">
        <color auto="1"/>
      </left>
      <right style="thin">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thin">
        <color auto="1"/>
      </top>
      <bottom/>
      <diagonal/>
    </border>
    <border>
      <left/>
      <right/>
      <top style="thin">
        <color auto="1"/>
      </top>
      <bottom style="thin">
        <color auto="1"/>
      </bottom>
      <diagonal/>
    </border>
  </borders>
  <cellStyleXfs count="1">
    <xf numFmtId="0" fontId="0" fillId="0" borderId="0"/>
  </cellStyleXfs>
  <cellXfs count="238">
    <xf numFmtId="0" fontId="0" fillId="0" borderId="0" xfId="0"/>
    <xf numFmtId="0" fontId="1" fillId="0" borderId="0" xfId="0" applyFont="1"/>
    <xf numFmtId="0" fontId="0" fillId="0" borderId="1" xfId="0" applyFont="1" applyBorder="1"/>
    <xf numFmtId="0" fontId="5" fillId="0" borderId="1" xfId="0" applyFont="1" applyBorder="1" applyAlignment="1">
      <alignment wrapText="1"/>
    </xf>
    <xf numFmtId="0" fontId="4" fillId="0" borderId="1" xfId="0" applyFont="1" applyBorder="1"/>
    <xf numFmtId="49" fontId="0" fillId="0" borderId="1" xfId="0" applyNumberFormat="1" applyFont="1" applyBorder="1" applyAlignment="1">
      <alignment vertical="top"/>
    </xf>
    <xf numFmtId="0" fontId="0" fillId="0" borderId="1" xfId="0" applyFont="1" applyBorder="1" applyAlignment="1">
      <alignment vertical="top"/>
    </xf>
    <xf numFmtId="49" fontId="4" fillId="0" borderId="1" xfId="0" applyNumberFormat="1" applyFont="1" applyBorder="1" applyAlignment="1">
      <alignment horizontal="center" vertical="center"/>
    </xf>
    <xf numFmtId="0" fontId="4" fillId="0" borderId="1" xfId="0" applyFont="1" applyBorder="1" applyAlignment="1">
      <alignment vertical="top"/>
    </xf>
    <xf numFmtId="0" fontId="0" fillId="0" borderId="0" xfId="0" applyFont="1" applyAlignment="1">
      <alignment wrapText="1"/>
    </xf>
    <xf numFmtId="0" fontId="1" fillId="0" borderId="0" xfId="0" applyFont="1" applyBorder="1"/>
    <xf numFmtId="0" fontId="9" fillId="2" borderId="1" xfId="0" applyFont="1" applyFill="1" applyBorder="1" applyAlignment="1">
      <alignment horizontal="center" vertical="center" wrapText="1"/>
    </xf>
    <xf numFmtId="0" fontId="4" fillId="0" borderId="9" xfId="0" applyFont="1" applyBorder="1"/>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5" fillId="2" borderId="9" xfId="0" applyFont="1" applyFill="1" applyBorder="1" applyAlignment="1">
      <alignment wrapText="1"/>
    </xf>
    <xf numFmtId="0" fontId="5" fillId="0" borderId="9" xfId="0" applyFont="1" applyBorder="1" applyAlignment="1">
      <alignment wrapText="1"/>
    </xf>
    <xf numFmtId="0" fontId="5" fillId="0" borderId="0" xfId="0" applyFont="1" applyAlignment="1">
      <alignment wrapText="1"/>
    </xf>
    <xf numFmtId="0" fontId="5" fillId="0" borderId="1" xfId="0" applyFont="1" applyBorder="1" applyAlignment="1">
      <alignment vertical="top" wrapText="1"/>
    </xf>
    <xf numFmtId="0" fontId="5" fillId="2" borderId="1" xfId="0" applyFont="1" applyFill="1" applyBorder="1" applyAlignment="1">
      <alignment wrapText="1"/>
    </xf>
    <xf numFmtId="0" fontId="0" fillId="0" borderId="0" xfId="0" applyFont="1"/>
    <xf numFmtId="0" fontId="0" fillId="2" borderId="1" xfId="0" applyFont="1" applyFill="1" applyBorder="1"/>
    <xf numFmtId="0" fontId="0" fillId="0" borderId="9" xfId="0" applyFont="1" applyBorder="1"/>
    <xf numFmtId="0" fontId="0" fillId="0" borderId="20" xfId="0" applyFont="1" applyBorder="1" applyAlignment="1">
      <alignment horizontal="center"/>
    </xf>
    <xf numFmtId="0" fontId="0" fillId="0" borderId="6" xfId="0" applyFont="1" applyBorder="1" applyAlignment="1">
      <alignment horizontal="center"/>
    </xf>
    <xf numFmtId="0" fontId="0" fillId="0" borderId="18" xfId="0" applyFont="1" applyBorder="1" applyAlignment="1">
      <alignment horizontal="center"/>
    </xf>
    <xf numFmtId="0" fontId="0" fillId="0" borderId="16" xfId="0" applyFont="1" applyBorder="1" applyAlignment="1">
      <alignment horizontal="center"/>
    </xf>
    <xf numFmtId="0" fontId="0" fillId="0" borderId="20" xfId="0" applyFont="1" applyBorder="1" applyAlignment="1">
      <alignment horizontal="center" vertical="center"/>
    </xf>
    <xf numFmtId="0" fontId="0" fillId="0" borderId="6"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6" fillId="0" borderId="1" xfId="0" applyFont="1" applyBorder="1" applyAlignment="1">
      <alignment vertical="top" wrapText="1"/>
    </xf>
    <xf numFmtId="0" fontId="6" fillId="0" borderId="1" xfId="0" applyFont="1" applyBorder="1" applyAlignment="1">
      <alignment vertical="center" wrapText="1"/>
    </xf>
    <xf numFmtId="0" fontId="0" fillId="2" borderId="0" xfId="0" applyFont="1" applyFill="1"/>
    <xf numFmtId="0" fontId="0" fillId="2" borderId="0" xfId="0" applyFont="1" applyFill="1" applyAlignment="1">
      <alignment wrapText="1"/>
    </xf>
    <xf numFmtId="0" fontId="5" fillId="2" borderId="0" xfId="0" applyFont="1" applyFill="1" applyAlignment="1">
      <alignment wrapText="1"/>
    </xf>
    <xf numFmtId="0" fontId="4" fillId="0" borderId="1" xfId="0" applyFont="1" applyBorder="1" applyAlignment="1"/>
    <xf numFmtId="0" fontId="0" fillId="0" borderId="1" xfId="0" applyFont="1" applyBorder="1" applyAlignment="1">
      <alignment horizontal="right"/>
    </xf>
    <xf numFmtId="0" fontId="0" fillId="0" borderId="1" xfId="0" applyFont="1" applyBorder="1" applyAlignment="1"/>
    <xf numFmtId="0" fontId="4" fillId="6" borderId="19" xfId="0" applyFont="1" applyFill="1" applyBorder="1" applyAlignment="1">
      <alignment horizontal="center" vertical="center"/>
    </xf>
    <xf numFmtId="0" fontId="4" fillId="7" borderId="3" xfId="0" applyFont="1" applyFill="1" applyBorder="1" applyAlignment="1">
      <alignment horizontal="center" vertical="center"/>
    </xf>
    <xf numFmtId="0" fontId="4" fillId="8" borderId="5" xfId="0" applyFont="1" applyFill="1" applyBorder="1" applyAlignment="1">
      <alignment horizontal="center" vertical="center"/>
    </xf>
    <xf numFmtId="0" fontId="0" fillId="9" borderId="19" xfId="0" applyFont="1" applyFill="1" applyBorder="1" applyAlignment="1">
      <alignment horizontal="center"/>
    </xf>
    <xf numFmtId="0" fontId="0" fillId="7" borderId="3" xfId="0" applyFont="1" applyFill="1" applyBorder="1" applyAlignment="1">
      <alignment horizontal="center"/>
    </xf>
    <xf numFmtId="0" fontId="0" fillId="8" borderId="5" xfId="0" applyFont="1" applyFill="1" applyBorder="1" applyAlignment="1">
      <alignment horizontal="center"/>
    </xf>
    <xf numFmtId="0" fontId="0" fillId="7" borderId="3" xfId="0" applyFont="1" applyFill="1" applyBorder="1" applyAlignment="1">
      <alignment horizontal="center" vertical="center"/>
    </xf>
    <xf numFmtId="0" fontId="0" fillId="8" borderId="5" xfId="0" applyFont="1" applyFill="1" applyBorder="1" applyAlignment="1">
      <alignment horizontal="center" vertical="center"/>
    </xf>
    <xf numFmtId="0" fontId="0" fillId="9" borderId="3" xfId="0" applyFont="1" applyFill="1" applyBorder="1" applyAlignment="1">
      <alignment horizontal="center" vertical="center"/>
    </xf>
    <xf numFmtId="0" fontId="0" fillId="4" borderId="19" xfId="0" applyFont="1" applyFill="1" applyBorder="1" applyAlignment="1">
      <alignment horizontal="center" vertical="center"/>
    </xf>
    <xf numFmtId="0" fontId="5" fillId="0" borderId="4" xfId="0" applyFont="1" applyBorder="1" applyAlignment="1">
      <alignment wrapText="1"/>
    </xf>
    <xf numFmtId="0" fontId="5" fillId="0" borderId="4" xfId="0" applyFont="1" applyBorder="1" applyAlignment="1">
      <alignment horizontal="left" vertical="top" wrapText="1"/>
    </xf>
    <xf numFmtId="0" fontId="4" fillId="0" borderId="37" xfId="0" applyFont="1" applyBorder="1"/>
    <xf numFmtId="0" fontId="0" fillId="0" borderId="37" xfId="0" applyFont="1" applyBorder="1"/>
    <xf numFmtId="0" fontId="0" fillId="2" borderId="0" xfId="0" applyFont="1" applyFill="1" applyBorder="1"/>
    <xf numFmtId="0" fontId="0" fillId="2" borderId="35" xfId="0" applyFont="1" applyFill="1" applyBorder="1"/>
    <xf numFmtId="0" fontId="0" fillId="0" borderId="0" xfId="0" applyFont="1" applyBorder="1" applyAlignment="1">
      <alignment wrapText="1"/>
    </xf>
    <xf numFmtId="0" fontId="5" fillId="0" borderId="0" xfId="0" applyFont="1" applyBorder="1" applyAlignment="1">
      <alignment wrapText="1"/>
    </xf>
    <xf numFmtId="0" fontId="0" fillId="0" borderId="0" xfId="0" applyFont="1" applyBorder="1"/>
    <xf numFmtId="0" fontId="0" fillId="0" borderId="35" xfId="0" applyFont="1" applyBorder="1"/>
    <xf numFmtId="0" fontId="0" fillId="0" borderId="0" xfId="0" applyAlignment="1">
      <alignment wrapText="1"/>
    </xf>
    <xf numFmtId="0" fontId="13" fillId="0" borderId="38" xfId="0" applyFont="1" applyBorder="1" applyAlignment="1">
      <alignment vertical="center" wrapText="1"/>
    </xf>
    <xf numFmtId="0" fontId="15" fillId="0" borderId="30" xfId="0" applyFont="1" applyBorder="1" applyAlignment="1">
      <alignment horizontal="center" vertical="center" wrapText="1"/>
    </xf>
    <xf numFmtId="0" fontId="15" fillId="0" borderId="39"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 fillId="0" borderId="0" xfId="0" applyFont="1"/>
    <xf numFmtId="0" fontId="19" fillId="0" borderId="0" xfId="0" applyFont="1" applyFill="1"/>
    <xf numFmtId="0" fontId="5" fillId="0" borderId="1" xfId="0" applyFont="1" applyFill="1" applyBorder="1" applyAlignment="1">
      <alignment vertical="top" wrapText="1"/>
    </xf>
    <xf numFmtId="0" fontId="0" fillId="0" borderId="11" xfId="0" applyFont="1" applyBorder="1" applyAlignment="1">
      <alignment vertical="top"/>
    </xf>
    <xf numFmtId="0" fontId="0" fillId="0" borderId="11" xfId="0" applyFont="1" applyBorder="1"/>
    <xf numFmtId="0" fontId="0" fillId="2" borderId="13" xfId="0" applyFont="1" applyFill="1" applyBorder="1"/>
    <xf numFmtId="0" fontId="0" fillId="2" borderId="19" xfId="0" applyFont="1" applyFill="1" applyBorder="1"/>
    <xf numFmtId="0" fontId="1" fillId="0" borderId="44" xfId="0" applyFont="1" applyBorder="1" applyAlignment="1">
      <alignment vertical="top"/>
    </xf>
    <xf numFmtId="0" fontId="0" fillId="0" borderId="7" xfId="0" applyFont="1" applyBorder="1" applyAlignment="1">
      <alignment vertical="top"/>
    </xf>
    <xf numFmtId="0" fontId="1" fillId="0" borderId="17" xfId="0" applyFont="1" applyBorder="1"/>
    <xf numFmtId="0" fontId="1" fillId="0" borderId="44" xfId="0" applyFont="1" applyBorder="1"/>
    <xf numFmtId="0" fontId="0" fillId="0" borderId="7" xfId="0" applyFont="1" applyBorder="1"/>
    <xf numFmtId="0" fontId="1" fillId="0" borderId="45" xfId="0" applyFont="1" applyBorder="1"/>
    <xf numFmtId="49" fontId="0" fillId="0" borderId="17" xfId="0" applyNumberFormat="1" applyFont="1" applyBorder="1" applyAlignment="1">
      <alignment horizontal="center"/>
    </xf>
    <xf numFmtId="0" fontId="23" fillId="0" borderId="0" xfId="0" applyFont="1" applyFill="1"/>
    <xf numFmtId="0" fontId="15" fillId="0" borderId="29" xfId="0" applyFont="1" applyBorder="1" applyAlignment="1">
      <alignment horizontal="center" vertical="center" wrapText="1"/>
    </xf>
    <xf numFmtId="0" fontId="18" fillId="0" borderId="29" xfId="0" applyFont="1"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24" xfId="0" applyBorder="1" applyAlignment="1">
      <alignment horizontal="left" vertical="center" wrapText="1"/>
    </xf>
    <xf numFmtId="0" fontId="0" fillId="0" borderId="5" xfId="0" applyBorder="1" applyAlignment="1">
      <alignment horizontal="left" vertical="center" wrapText="1"/>
    </xf>
    <xf numFmtId="0" fontId="26" fillId="5" borderId="17" xfId="0" applyFont="1" applyFill="1" applyBorder="1" applyAlignment="1">
      <alignment horizontal="left" vertical="center"/>
    </xf>
    <xf numFmtId="0" fontId="3" fillId="2" borderId="44"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7" fillId="0" borderId="0" xfId="0" applyFont="1"/>
    <xf numFmtId="0" fontId="9" fillId="0" borderId="1" xfId="0" applyFont="1" applyFill="1" applyBorder="1" applyAlignment="1">
      <alignment horizontal="center" vertical="center"/>
    </xf>
    <xf numFmtId="0" fontId="17"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8" fillId="0" borderId="28" xfId="0" applyFont="1" applyBorder="1" applyAlignment="1">
      <alignment horizontal="center" vertical="center" wrapText="1"/>
    </xf>
    <xf numFmtId="0" fontId="0" fillId="0" borderId="5" xfId="0" applyFont="1" applyBorder="1" applyAlignment="1">
      <alignment horizontal="center"/>
    </xf>
    <xf numFmtId="0" fontId="0" fillId="0" borderId="0" xfId="0" applyFont="1" applyFill="1"/>
    <xf numFmtId="0" fontId="9"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center"/>
      <protection locked="0"/>
    </xf>
    <xf numFmtId="0" fontId="0" fillId="0" borderId="1" xfId="0" applyFont="1" applyBorder="1" applyProtection="1">
      <protection locked="0"/>
    </xf>
    <xf numFmtId="0" fontId="0" fillId="2" borderId="1" xfId="0" applyFont="1" applyFill="1" applyBorder="1" applyProtection="1">
      <protection locked="0"/>
    </xf>
    <xf numFmtId="0" fontId="0" fillId="3" borderId="1" xfId="0" applyFont="1" applyFill="1" applyBorder="1" applyAlignment="1" applyProtection="1">
      <alignment horizontal="center" vertical="center"/>
      <protection locked="0"/>
    </xf>
    <xf numFmtId="0" fontId="5" fillId="0" borderId="48" xfId="0" applyFont="1" applyBorder="1" applyAlignment="1">
      <alignment wrapText="1"/>
    </xf>
    <xf numFmtId="0" fontId="0" fillId="0" borderId="8" xfId="0" applyFont="1" applyBorder="1" applyProtection="1">
      <protection locked="0"/>
    </xf>
    <xf numFmtId="0" fontId="5" fillId="0" borderId="14" xfId="0" applyFont="1" applyBorder="1" applyAlignment="1">
      <alignment wrapText="1"/>
    </xf>
    <xf numFmtId="0" fontId="0" fillId="0" borderId="15" xfId="0" applyFont="1" applyBorder="1" applyProtection="1">
      <protection locked="0"/>
    </xf>
    <xf numFmtId="0" fontId="0" fillId="0" borderId="2" xfId="0" applyFont="1" applyBorder="1" applyProtection="1">
      <protection locked="0"/>
    </xf>
    <xf numFmtId="0" fontId="0" fillId="0" borderId="8" xfId="0" applyFont="1" applyBorder="1"/>
    <xf numFmtId="0" fontId="4" fillId="0" borderId="1" xfId="0" applyFont="1" applyBorder="1" applyAlignment="1">
      <alignment wrapText="1"/>
    </xf>
    <xf numFmtId="0" fontId="20" fillId="0" borderId="1" xfId="0" applyFont="1" applyBorder="1" applyAlignment="1">
      <alignment wrapText="1"/>
    </xf>
    <xf numFmtId="0" fontId="5" fillId="0" borderId="1" xfId="0" applyFont="1" applyBorder="1" applyAlignment="1">
      <alignment horizontal="left" wrapText="1"/>
    </xf>
    <xf numFmtId="0" fontId="31" fillId="0" borderId="1" xfId="0" applyFont="1" applyBorder="1" applyAlignment="1">
      <alignment wrapText="1"/>
    </xf>
    <xf numFmtId="0" fontId="5" fillId="3" borderId="1" xfId="0" applyFont="1" applyFill="1" applyBorder="1" applyAlignment="1" applyProtection="1">
      <alignment horizontal="left" wrapText="1"/>
      <protection locked="0"/>
    </xf>
    <xf numFmtId="0" fontId="35" fillId="0" borderId="0" xfId="0" applyFont="1" applyProtection="1"/>
    <xf numFmtId="0" fontId="0" fillId="0" borderId="0" xfId="0" applyProtection="1"/>
    <xf numFmtId="0" fontId="21" fillId="11" borderId="28" xfId="0" applyFont="1" applyFill="1" applyBorder="1" applyAlignment="1" applyProtection="1">
      <alignment vertical="center" wrapText="1"/>
    </xf>
    <xf numFmtId="0" fontId="22" fillId="0" borderId="29" xfId="0" applyFont="1" applyBorder="1" applyAlignment="1" applyProtection="1">
      <alignment vertical="center" wrapText="1"/>
    </xf>
    <xf numFmtId="0" fontId="21" fillId="11" borderId="29" xfId="0" applyFont="1" applyFill="1" applyBorder="1" applyAlignment="1" applyProtection="1">
      <alignment vertical="center" wrapText="1"/>
    </xf>
    <xf numFmtId="0" fontId="22" fillId="0" borderId="38" xfId="0" applyFont="1" applyBorder="1" applyAlignment="1" applyProtection="1">
      <alignment vertical="center" wrapText="1"/>
    </xf>
    <xf numFmtId="0" fontId="22" fillId="0" borderId="28" xfId="0" applyFont="1" applyBorder="1" applyAlignment="1" applyProtection="1">
      <alignment vertical="center" wrapText="1"/>
    </xf>
    <xf numFmtId="0" fontId="21" fillId="0" borderId="29" xfId="0" applyFont="1" applyBorder="1" applyAlignment="1" applyProtection="1">
      <alignment vertical="center" wrapText="1"/>
    </xf>
    <xf numFmtId="0" fontId="37" fillId="0" borderId="0" xfId="0" applyFont="1"/>
    <xf numFmtId="0" fontId="36" fillId="0" borderId="0" xfId="0" applyFont="1" applyProtection="1"/>
    <xf numFmtId="0" fontId="3" fillId="2" borderId="1" xfId="0" applyFont="1" applyFill="1" applyBorder="1" applyProtection="1"/>
    <xf numFmtId="0" fontId="0" fillId="0" borderId="1" xfId="0" applyBorder="1" applyAlignment="1" applyProtection="1">
      <alignment horizontal="center" vertical="center" wrapText="1"/>
    </xf>
    <xf numFmtId="0" fontId="0" fillId="0" borderId="9" xfId="0"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wrapText="1"/>
    </xf>
    <xf numFmtId="0" fontId="0" fillId="0" borderId="9" xfId="0" applyBorder="1" applyProtection="1"/>
    <xf numFmtId="0" fontId="0" fillId="0" borderId="12" xfId="0" applyBorder="1" applyProtection="1"/>
    <xf numFmtId="0" fontId="0" fillId="0" borderId="13" xfId="0" applyBorder="1" applyProtection="1"/>
    <xf numFmtId="0" fontId="0" fillId="0" borderId="13" xfId="0" applyBorder="1" applyAlignment="1" applyProtection="1">
      <alignment vertical="center"/>
    </xf>
    <xf numFmtId="0" fontId="36" fillId="0" borderId="0" xfId="0" applyFont="1" applyAlignment="1">
      <alignment wrapText="1"/>
    </xf>
    <xf numFmtId="0" fontId="3" fillId="2" borderId="1" xfId="0" applyFont="1" applyFill="1" applyBorder="1" applyAlignment="1">
      <alignment wrapText="1"/>
    </xf>
    <xf numFmtId="0" fontId="0" fillId="0" borderId="1" xfId="0" applyBorder="1" applyAlignment="1">
      <alignment wrapText="1"/>
    </xf>
    <xf numFmtId="0" fontId="0" fillId="0" borderId="1" xfId="0" applyBorder="1" applyAlignment="1">
      <alignment vertical="center" wrapText="1"/>
    </xf>
    <xf numFmtId="0" fontId="3" fillId="2" borderId="12" xfId="0" applyFont="1" applyFill="1" applyBorder="1" applyAlignment="1">
      <alignment horizontal="center" vertical="center" textRotation="90"/>
    </xf>
    <xf numFmtId="0" fontId="0" fillId="2" borderId="1" xfId="0" applyFont="1" applyFill="1" applyBorder="1" applyAlignment="1">
      <alignment horizontal="center" vertical="center"/>
    </xf>
    <xf numFmtId="0" fontId="10" fillId="0" borderId="4" xfId="0" applyFont="1" applyFill="1" applyBorder="1" applyAlignment="1">
      <alignment horizontal="center" vertical="center" wrapText="1"/>
    </xf>
    <xf numFmtId="0" fontId="0" fillId="0" borderId="49" xfId="0" applyFont="1" applyBorder="1" applyAlignment="1">
      <alignment horizontal="left" vertical="top" wrapText="1"/>
    </xf>
    <xf numFmtId="0" fontId="7" fillId="0" borderId="4" xfId="0" applyFont="1" applyBorder="1" applyAlignment="1">
      <alignment vertical="top" wrapText="1"/>
    </xf>
    <xf numFmtId="0" fontId="0" fillId="0" borderId="49" xfId="0" applyFont="1" applyBorder="1" applyAlignment="1">
      <alignment wrapText="1"/>
    </xf>
    <xf numFmtId="0" fontId="0" fillId="0" borderId="4" xfId="0" applyFont="1" applyBorder="1" applyAlignment="1">
      <alignment vertical="top" wrapText="1"/>
    </xf>
    <xf numFmtId="0" fontId="0" fillId="0" borderId="48" xfId="0" applyFont="1" applyBorder="1" applyAlignment="1">
      <alignment wrapText="1"/>
    </xf>
    <xf numFmtId="0" fontId="0" fillId="0" borderId="14" xfId="0" applyFont="1" applyBorder="1" applyAlignment="1">
      <alignment wrapText="1"/>
    </xf>
    <xf numFmtId="0" fontId="0" fillId="2" borderId="8" xfId="0" applyFont="1" applyFill="1" applyBorder="1" applyAlignment="1">
      <alignment wrapText="1"/>
    </xf>
    <xf numFmtId="0" fontId="0" fillId="0" borderId="8" xfId="0" applyFont="1" applyBorder="1" applyAlignment="1">
      <alignment wrapText="1"/>
    </xf>
    <xf numFmtId="0" fontId="0" fillId="0" borderId="4" xfId="0" applyFont="1" applyBorder="1" applyAlignment="1">
      <alignment wrapText="1"/>
    </xf>
    <xf numFmtId="0" fontId="0" fillId="2" borderId="4" xfId="0" applyFont="1" applyFill="1" applyBorder="1" applyAlignment="1">
      <alignment wrapText="1"/>
    </xf>
    <xf numFmtId="0" fontId="7" fillId="0" borderId="4" xfId="0" applyFont="1" applyBorder="1" applyAlignment="1">
      <alignment wrapText="1"/>
    </xf>
    <xf numFmtId="0" fontId="12" fillId="0" borderId="4" xfId="0" applyFont="1" applyFill="1" applyBorder="1" applyAlignment="1">
      <alignment vertical="top" wrapText="1"/>
    </xf>
    <xf numFmtId="0" fontId="20" fillId="0" borderId="4" xfId="0" applyFont="1" applyBorder="1" applyAlignment="1"/>
    <xf numFmtId="0" fontId="8" fillId="2" borderId="9" xfId="0" applyFont="1" applyFill="1" applyBorder="1" applyAlignment="1">
      <alignment horizontal="center" vertical="center" textRotation="90"/>
    </xf>
    <xf numFmtId="0" fontId="8" fillId="2" borderId="12" xfId="0" applyFont="1" applyFill="1" applyBorder="1" applyAlignment="1">
      <alignment horizontal="center" vertical="center" textRotation="90"/>
    </xf>
    <xf numFmtId="0" fontId="8" fillId="2" borderId="13" xfId="0" applyFont="1" applyFill="1" applyBorder="1" applyAlignment="1">
      <alignment horizontal="center" vertical="center" textRotation="90"/>
    </xf>
    <xf numFmtId="49" fontId="0" fillId="0" borderId="32" xfId="0" applyNumberFormat="1" applyFont="1" applyBorder="1" applyAlignment="1">
      <alignment horizontal="left" vertical="top" wrapText="1"/>
    </xf>
    <xf numFmtId="49" fontId="0" fillId="0" borderId="34" xfId="0" applyNumberFormat="1" applyFont="1" applyBorder="1" applyAlignment="1">
      <alignment horizontal="left" vertical="top" wrapText="1"/>
    </xf>
    <xf numFmtId="49" fontId="0" fillId="0" borderId="0" xfId="0" applyNumberFormat="1" applyFont="1" applyBorder="1" applyAlignment="1">
      <alignment horizontal="left" vertical="top" wrapText="1"/>
    </xf>
    <xf numFmtId="49" fontId="0" fillId="0" borderId="35" xfId="0" applyNumberFormat="1" applyFont="1" applyBorder="1" applyAlignment="1">
      <alignment horizontal="left" vertical="top"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0" fillId="0" borderId="21" xfId="0" applyFont="1" applyBorder="1" applyAlignment="1">
      <alignment horizontal="left" vertical="top" wrapText="1"/>
    </xf>
    <xf numFmtId="0" fontId="0" fillId="0" borderId="35" xfId="0" applyFont="1" applyBorder="1" applyAlignment="1">
      <alignment horizontal="left" vertical="top" wrapText="1"/>
    </xf>
    <xf numFmtId="0" fontId="0" fillId="0" borderId="23" xfId="0" applyFont="1" applyBorder="1" applyAlignment="1">
      <alignment horizontal="left" vertical="top" wrapText="1"/>
    </xf>
    <xf numFmtId="0" fontId="0" fillId="0" borderId="36" xfId="0" applyFont="1" applyBorder="1" applyAlignment="1">
      <alignment horizontal="left" vertical="top" wrapText="1"/>
    </xf>
    <xf numFmtId="49" fontId="0" fillId="0" borderId="14" xfId="0" applyNumberFormat="1" applyFont="1" applyBorder="1" applyAlignment="1">
      <alignment horizontal="left" vertical="top" wrapText="1"/>
    </xf>
    <xf numFmtId="49" fontId="0" fillId="0" borderId="36"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0" fillId="0" borderId="8" xfId="0" applyFont="1" applyBorder="1" applyAlignment="1">
      <alignment horizontal="left" vertical="top" wrapText="1"/>
    </xf>
    <xf numFmtId="0" fontId="0" fillId="0" borderId="2" xfId="0" applyFont="1" applyBorder="1" applyAlignment="1">
      <alignment horizontal="left" vertical="top" wrapText="1"/>
    </xf>
    <xf numFmtId="0" fontId="0" fillId="0" borderId="15" xfId="0" applyFont="1" applyBorder="1" applyAlignment="1">
      <alignment horizontal="left" vertical="top" wrapText="1"/>
    </xf>
    <xf numFmtId="0" fontId="0" fillId="3" borderId="9"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4" fillId="0" borderId="22" xfId="0" applyFont="1" applyBorder="1"/>
    <xf numFmtId="0" fontId="4" fillId="0" borderId="21" xfId="0" applyFont="1" applyBorder="1"/>
    <xf numFmtId="0" fontId="4" fillId="0" borderId="23" xfId="0" applyFont="1" applyBorder="1"/>
    <xf numFmtId="0" fontId="0" fillId="0" borderId="22" xfId="0" applyFont="1" applyBorder="1" applyAlignment="1">
      <alignment horizontal="right"/>
    </xf>
    <xf numFmtId="0" fontId="0" fillId="0" borderId="21" xfId="0" applyFont="1" applyBorder="1" applyAlignment="1">
      <alignment horizontal="right"/>
    </xf>
    <xf numFmtId="0" fontId="0" fillId="0" borderId="23" xfId="0" applyFont="1" applyBorder="1" applyAlignment="1">
      <alignment horizontal="right"/>
    </xf>
    <xf numFmtId="0" fontId="3" fillId="2" borderId="11" xfId="0" applyFont="1" applyFill="1" applyBorder="1" applyAlignment="1">
      <alignment horizontal="center"/>
    </xf>
    <xf numFmtId="0" fontId="3" fillId="2" borderId="49" xfId="0" applyFont="1" applyFill="1" applyBorder="1" applyAlignment="1">
      <alignment horizontal="center"/>
    </xf>
    <xf numFmtId="0" fontId="3" fillId="2" borderId="4" xfId="0" applyFont="1" applyFill="1" applyBorder="1" applyAlignment="1">
      <alignment horizontal="center"/>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xf>
    <xf numFmtId="0" fontId="1" fillId="0" borderId="1" xfId="0" applyFont="1" applyBorder="1" applyAlignment="1" applyProtection="1">
      <alignment horizontal="center" vertical="center"/>
    </xf>
    <xf numFmtId="0" fontId="23" fillId="0" borderId="1"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7" xfId="0" applyFont="1" applyBorder="1" applyAlignment="1">
      <alignment vertical="center" wrapText="1"/>
    </xf>
    <xf numFmtId="0" fontId="18" fillId="0" borderId="31" xfId="0" applyFont="1" applyBorder="1" applyAlignment="1">
      <alignment horizontal="center" vertical="center" wrapText="1"/>
    </xf>
    <xf numFmtId="0" fontId="18" fillId="0" borderId="2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3" fontId="17" fillId="0" borderId="31" xfId="0" applyNumberFormat="1" applyFont="1" applyBorder="1" applyAlignment="1">
      <alignment horizontal="center" vertical="center" wrapText="1"/>
    </xf>
    <xf numFmtId="3" fontId="17" fillId="0" borderId="28" xfId="0" applyNumberFormat="1" applyFont="1" applyBorder="1" applyAlignment="1">
      <alignment horizontal="center" vertical="center" wrapText="1"/>
    </xf>
    <xf numFmtId="0" fontId="16" fillId="10" borderId="25" xfId="0" applyFont="1" applyFill="1" applyBorder="1" applyAlignment="1">
      <alignment vertical="center" wrapText="1"/>
    </xf>
    <xf numFmtId="0" fontId="16" fillId="10" borderId="26" xfId="0" applyFont="1" applyFill="1" applyBorder="1" applyAlignment="1">
      <alignment vertical="center" wrapText="1"/>
    </xf>
    <xf numFmtId="0" fontId="16" fillId="10" borderId="27" xfId="0" applyFont="1" applyFill="1" applyBorder="1" applyAlignment="1">
      <alignment vertical="center" wrapText="1"/>
    </xf>
    <xf numFmtId="0" fontId="15" fillId="11" borderId="25" xfId="0" applyFont="1" applyFill="1" applyBorder="1" applyAlignment="1" applyProtection="1">
      <alignment horizontal="center" vertical="center" wrapText="1"/>
    </xf>
    <xf numFmtId="0" fontId="15" fillId="11" borderId="26" xfId="0" applyFont="1" applyFill="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26" fillId="12" borderId="46" xfId="0" applyFont="1" applyFill="1" applyBorder="1" applyAlignment="1">
      <alignment horizontal="left" vertical="center"/>
    </xf>
    <xf numFmtId="0" fontId="26" fillId="12" borderId="18" xfId="0" applyFont="1" applyFill="1" applyBorder="1" applyAlignment="1">
      <alignment horizontal="left" vertical="center"/>
    </xf>
    <xf numFmtId="0" fontId="26" fillId="13" borderId="46" xfId="0" applyFont="1" applyFill="1" applyBorder="1" applyAlignment="1">
      <alignment horizontal="left" vertical="center"/>
    </xf>
    <xf numFmtId="0" fontId="26" fillId="13" borderId="47" xfId="0" applyFont="1" applyFill="1" applyBorder="1" applyAlignment="1">
      <alignment horizontal="left" vertical="center"/>
    </xf>
    <xf numFmtId="0" fontId="26" fillId="13" borderId="18"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a816-dohbesp.nyc.gov/IndicatorPublic/VisualizationData.aspx?id=2411,719b87,107,Summarize" TargetMode="External"/><Relationship Id="rId2" Type="http://schemas.openxmlformats.org/officeDocument/2006/relationships/hyperlink" Target="http://www.nyc.gov/floodhazardmapper" TargetMode="External"/><Relationship Id="rId1" Type="http://schemas.openxmlformats.org/officeDocument/2006/relationships/hyperlink" Target="https://data.cityofnewyork.us/Social-Services/Street-Flooding/wymi-u6i8" TargetMode="External"/><Relationship Id="rId4" Type="http://schemas.openxmlformats.org/officeDocument/2006/relationships/hyperlink" Target="https://data.cityofnewyork.us/City-Government/NTA-map/d3qk-pfyz"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36</xdr:row>
      <xdr:rowOff>1219200</xdr:rowOff>
    </xdr:from>
    <xdr:to>
      <xdr:col>2</xdr:col>
      <xdr:colOff>1820333</xdr:colOff>
      <xdr:row>36</xdr:row>
      <xdr:rowOff>1540934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2065867" y="12335933"/>
          <a:ext cx="1820333" cy="321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54</xdr:row>
      <xdr:rowOff>1236133</xdr:rowOff>
    </xdr:from>
    <xdr:to>
      <xdr:col>2</xdr:col>
      <xdr:colOff>1820333</xdr:colOff>
      <xdr:row>54</xdr:row>
      <xdr:rowOff>1557867</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2065867" y="19685000"/>
          <a:ext cx="1820333" cy="321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8466</xdr:colOff>
      <xdr:row>56</xdr:row>
      <xdr:rowOff>1354666</xdr:rowOff>
    </xdr:from>
    <xdr:to>
      <xdr:col>2</xdr:col>
      <xdr:colOff>2006600</xdr:colOff>
      <xdr:row>56</xdr:row>
      <xdr:rowOff>1549400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2074333" y="21606933"/>
          <a:ext cx="1998134" cy="194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52</xdr:row>
      <xdr:rowOff>1371600</xdr:rowOff>
    </xdr:from>
    <xdr:to>
      <xdr:col>2</xdr:col>
      <xdr:colOff>1998134</xdr:colOff>
      <xdr:row>52</xdr:row>
      <xdr:rowOff>1566334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2065867" y="17991667"/>
          <a:ext cx="1998134" cy="194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50</xdr:row>
      <xdr:rowOff>237067</xdr:rowOff>
    </xdr:from>
    <xdr:to>
      <xdr:col>2</xdr:col>
      <xdr:colOff>1998134</xdr:colOff>
      <xdr:row>50</xdr:row>
      <xdr:rowOff>431801</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2065867" y="16129000"/>
          <a:ext cx="1998134" cy="1947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10584</xdr:colOff>
      <xdr:row>20</xdr:row>
      <xdr:rowOff>1174751</xdr:rowOff>
    </xdr:from>
    <xdr:to>
      <xdr:col>3</xdr:col>
      <xdr:colOff>0</xdr:colOff>
      <xdr:row>20</xdr:row>
      <xdr:rowOff>1809751</xdr:rowOff>
    </xdr:to>
    <xdr:sp macro="" textlink="">
      <xdr:nvSpPr>
        <xdr:cNvPr id="2" name="Rectangle 1">
          <a:hlinkClick xmlns:r="http://schemas.openxmlformats.org/officeDocument/2006/relationships" r:id="rId3"/>
          <a:extLst>
            <a:ext uri="{FF2B5EF4-FFF2-40B4-BE49-F238E27FC236}">
              <a16:creationId xmlns:a16="http://schemas.microsoft.com/office/drawing/2014/main" id="{EEBC6AC6-8624-43A0-964D-682F21B1B389}"/>
            </a:ext>
          </a:extLst>
        </xdr:cNvPr>
        <xdr:cNvSpPr/>
      </xdr:nvSpPr>
      <xdr:spPr>
        <a:xfrm>
          <a:off x="2021417" y="5926668"/>
          <a:ext cx="2063750" cy="635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21167</xdr:colOff>
      <xdr:row>20</xdr:row>
      <xdr:rowOff>2063750</xdr:rowOff>
    </xdr:from>
    <xdr:to>
      <xdr:col>2</xdr:col>
      <xdr:colOff>1926167</xdr:colOff>
      <xdr:row>20</xdr:row>
      <xdr:rowOff>2402416</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530923DE-86ED-4D4F-9293-C5C01B9702BF}"/>
            </a:ext>
          </a:extLst>
        </xdr:cNvPr>
        <xdr:cNvSpPr/>
      </xdr:nvSpPr>
      <xdr:spPr>
        <a:xfrm>
          <a:off x="2032000" y="6815667"/>
          <a:ext cx="1905000" cy="338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21</xdr:row>
      <xdr:rowOff>0</xdr:rowOff>
    </xdr:from>
    <xdr:to>
      <xdr:col>4</xdr:col>
      <xdr:colOff>809625</xdr:colOff>
      <xdr:row>63</xdr:row>
      <xdr:rowOff>180975</xdr:rowOff>
    </xdr:to>
    <xdr:pic>
      <xdr:nvPicPr>
        <xdr:cNvPr id="4" name="Picture 3">
          <a:extLst>
            <a:ext uri="{FF2B5EF4-FFF2-40B4-BE49-F238E27FC236}">
              <a16:creationId xmlns:a16="http://schemas.microsoft.com/office/drawing/2014/main" id="{0C77E088-8CB2-4250-AE3E-72C9BC527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867275"/>
          <a:ext cx="5562600" cy="8181975"/>
        </a:xfrm>
        <a:prstGeom prst="rect">
          <a:avLst/>
        </a:prstGeom>
        <a:noFill/>
      </xdr:spPr>
    </xdr:pic>
    <xdr:clientData/>
  </xdr:twoCellAnchor>
  <xdr:twoCellAnchor editAs="oneCell">
    <xdr:from>
      <xdr:col>6</xdr:col>
      <xdr:colOff>19050</xdr:colOff>
      <xdr:row>21</xdr:row>
      <xdr:rowOff>9525</xdr:rowOff>
    </xdr:from>
    <xdr:to>
      <xdr:col>15</xdr:col>
      <xdr:colOff>180975</xdr:colOff>
      <xdr:row>64</xdr:row>
      <xdr:rowOff>9525</xdr:rowOff>
    </xdr:to>
    <xdr:pic>
      <xdr:nvPicPr>
        <xdr:cNvPr id="5" name="Picture 4">
          <a:extLst>
            <a:ext uri="{FF2B5EF4-FFF2-40B4-BE49-F238E27FC236}">
              <a16:creationId xmlns:a16="http://schemas.microsoft.com/office/drawing/2014/main" id="{5476A497-167E-4E14-BF6D-DC3AB96B7C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7950" y="4876800"/>
          <a:ext cx="5648325" cy="8191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390524</xdr:colOff>
      <xdr:row>46</xdr:row>
      <xdr:rowOff>76200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0"/>
          <a:ext cx="11858624" cy="88392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Background Data - DO</a:t>
          </a:r>
          <a:r>
            <a:rPr lang="en-US" sz="1100" baseline="0"/>
            <a:t> NOT EDIT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61"/>
  <sheetViews>
    <sheetView showGridLines="0" tabSelected="1" zoomScale="90" zoomScaleNormal="90" workbookViewId="0">
      <selection activeCell="D6" sqref="D6"/>
    </sheetView>
  </sheetViews>
  <sheetFormatPr defaultColWidth="8.87890625" defaultRowHeight="14.35" x14ac:dyDescent="0.5"/>
  <cols>
    <col min="1" max="1" width="5.1171875" style="23" customWidth="1"/>
    <col min="2" max="2" width="25.1171875" style="9" customWidth="1"/>
    <col min="3" max="3" width="31.1171875" style="20" customWidth="1"/>
    <col min="4" max="4" width="19.41015625" style="23" customWidth="1"/>
    <col min="5" max="5" width="15.87890625" style="23" hidden="1" customWidth="1"/>
    <col min="6" max="6" width="26.1171875" style="23" customWidth="1"/>
    <col min="7" max="7" width="20.703125" style="23" customWidth="1"/>
    <col min="8" max="16384" width="8.87890625" style="23"/>
  </cols>
  <sheetData>
    <row r="1" spans="1:7" ht="23.35" x14ac:dyDescent="0.8">
      <c r="A1" s="125" t="s">
        <v>77</v>
      </c>
    </row>
    <row r="2" spans="1:7" x14ac:dyDescent="0.5">
      <c r="A2" s="23" t="s">
        <v>330</v>
      </c>
    </row>
    <row r="4" spans="1:7" x14ac:dyDescent="0.5">
      <c r="A4" s="156" t="s">
        <v>309</v>
      </c>
      <c r="B4" s="112" t="s">
        <v>297</v>
      </c>
      <c r="C4" s="113" t="s">
        <v>307</v>
      </c>
      <c r="D4" s="116"/>
    </row>
    <row r="5" spans="1:7" x14ac:dyDescent="0.5">
      <c r="A5" s="157"/>
      <c r="B5" s="112" t="s">
        <v>6</v>
      </c>
      <c r="C5" s="113" t="s">
        <v>308</v>
      </c>
      <c r="D5" s="116"/>
    </row>
    <row r="6" spans="1:7" ht="28.5" customHeight="1" x14ac:dyDescent="0.5">
      <c r="A6" s="157"/>
      <c r="B6" s="112" t="s">
        <v>301</v>
      </c>
      <c r="C6" s="113" t="s">
        <v>304</v>
      </c>
      <c r="D6" s="116">
        <v>0</v>
      </c>
    </row>
    <row r="7" spans="1:7" ht="39.6" customHeight="1" x14ac:dyDescent="0.5">
      <c r="A7" s="157"/>
      <c r="B7" s="112" t="s">
        <v>302</v>
      </c>
      <c r="C7" s="113" t="s">
        <v>305</v>
      </c>
      <c r="D7" s="116">
        <v>0</v>
      </c>
    </row>
    <row r="8" spans="1:7" x14ac:dyDescent="0.5">
      <c r="A8" s="157"/>
      <c r="B8" s="112" t="s">
        <v>303</v>
      </c>
      <c r="C8" s="113" t="s">
        <v>306</v>
      </c>
      <c r="D8" s="114">
        <f>D6+D7</f>
        <v>0</v>
      </c>
    </row>
    <row r="9" spans="1:7" ht="18" customHeight="1" x14ac:dyDescent="0.5">
      <c r="A9" s="158"/>
      <c r="B9" s="112" t="s">
        <v>310</v>
      </c>
      <c r="C9" s="113" t="s">
        <v>311</v>
      </c>
      <c r="D9" s="115" t="str">
        <f>IF(D8&lt;2040,"Present to 2039",IF(D8&lt;=2069,"2040 to 2069",IF(D8&lt;=2099,"2070-2099","2100+")))</f>
        <v>Present to 2039</v>
      </c>
    </row>
    <row r="12" spans="1:7" x14ac:dyDescent="0.5">
      <c r="A12" s="186" t="s">
        <v>77</v>
      </c>
      <c r="B12" s="187"/>
      <c r="C12" s="187"/>
      <c r="D12" s="187"/>
      <c r="E12" s="187"/>
      <c r="F12" s="187"/>
      <c r="G12" s="188"/>
    </row>
    <row r="13" spans="1:7" x14ac:dyDescent="0.5">
      <c r="A13" s="11"/>
      <c r="B13" s="142" t="s">
        <v>43</v>
      </c>
      <c r="C13" s="95" t="s">
        <v>44</v>
      </c>
      <c r="D13" s="101" t="s">
        <v>37</v>
      </c>
      <c r="E13" s="95" t="s">
        <v>67</v>
      </c>
      <c r="F13" s="192" t="s">
        <v>45</v>
      </c>
      <c r="G13" s="193"/>
    </row>
    <row r="14" spans="1:7" ht="15" customHeight="1" thickBot="1" x14ac:dyDescent="0.55000000000000004">
      <c r="A14" s="156" t="s">
        <v>3</v>
      </c>
      <c r="B14" s="174" t="s">
        <v>46</v>
      </c>
      <c r="C14" s="189" t="s">
        <v>47</v>
      </c>
      <c r="D14" s="177" t="s">
        <v>65</v>
      </c>
      <c r="E14" s="180">
        <f>IF(D14="Yes = 1",1,IF(D14="No = 0",0,""))</f>
        <v>1</v>
      </c>
      <c r="F14" s="12"/>
      <c r="G14" s="55"/>
    </row>
    <row r="15" spans="1:7" ht="14.7" thickBot="1" x14ac:dyDescent="0.55000000000000004">
      <c r="A15" s="157"/>
      <c r="B15" s="175"/>
      <c r="C15" s="190"/>
      <c r="D15" s="178"/>
      <c r="E15" s="181"/>
      <c r="F15" s="16" t="s">
        <v>48</v>
      </c>
      <c r="G15" s="17" t="s">
        <v>49</v>
      </c>
    </row>
    <row r="16" spans="1:7" x14ac:dyDescent="0.5">
      <c r="A16" s="157"/>
      <c r="B16" s="175"/>
      <c r="C16" s="190"/>
      <c r="D16" s="178"/>
      <c r="E16" s="181"/>
      <c r="F16" s="15" t="s">
        <v>50</v>
      </c>
      <c r="G16" s="43" t="s">
        <v>51</v>
      </c>
    </row>
    <row r="17" spans="1:8" x14ac:dyDescent="0.5">
      <c r="A17" s="157"/>
      <c r="B17" s="175"/>
      <c r="C17" s="190"/>
      <c r="D17" s="178"/>
      <c r="E17" s="181"/>
      <c r="F17" s="13" t="s">
        <v>52</v>
      </c>
      <c r="G17" s="44" t="s">
        <v>53</v>
      </c>
    </row>
    <row r="18" spans="1:8" ht="14.7" thickBot="1" x14ac:dyDescent="0.55000000000000004">
      <c r="A18" s="157"/>
      <c r="B18" s="175"/>
      <c r="C18" s="190"/>
      <c r="D18" s="178"/>
      <c r="E18" s="181"/>
      <c r="F18" s="14" t="s">
        <v>54</v>
      </c>
      <c r="G18" s="45" t="s">
        <v>55</v>
      </c>
    </row>
    <row r="19" spans="1:8" ht="82.95" customHeight="1" x14ac:dyDescent="0.5">
      <c r="A19" s="157"/>
      <c r="B19" s="176"/>
      <c r="C19" s="191"/>
      <c r="D19" s="179"/>
      <c r="E19" s="182"/>
      <c r="F19" s="159" t="s">
        <v>300</v>
      </c>
      <c r="G19" s="160"/>
    </row>
    <row r="20" spans="1:8" x14ac:dyDescent="0.5">
      <c r="A20" s="157"/>
      <c r="B20" s="143"/>
      <c r="C20" s="54"/>
      <c r="D20" s="102" t="s">
        <v>69</v>
      </c>
      <c r="E20" s="7"/>
      <c r="F20" s="161"/>
      <c r="G20" s="162"/>
    </row>
    <row r="21" spans="1:8" ht="193.5" customHeight="1" x14ac:dyDescent="0.5">
      <c r="A21" s="157"/>
      <c r="B21" s="144" t="s">
        <v>234</v>
      </c>
      <c r="C21" s="71" t="s">
        <v>323</v>
      </c>
      <c r="D21" s="105" t="s">
        <v>70</v>
      </c>
      <c r="E21" s="4">
        <f>IF(D21="Low = 1",1,IF(D21="Low-Moderate = 2",2,IF(D21="Moderate = 3",3,IF(D21="Moderate-High = 4",4,IF(D21="High = 5",5,"")))))</f>
        <v>1</v>
      </c>
      <c r="F21" s="161"/>
      <c r="G21" s="162"/>
    </row>
    <row r="22" spans="1:8" x14ac:dyDescent="0.5">
      <c r="A22" s="157"/>
      <c r="B22" s="145"/>
      <c r="C22" s="53"/>
      <c r="D22" s="102" t="s">
        <v>80</v>
      </c>
      <c r="E22" s="8"/>
      <c r="F22" s="161"/>
      <c r="G22" s="162"/>
    </row>
    <row r="23" spans="1:8" ht="77.45" customHeight="1" thickBot="1" x14ac:dyDescent="0.55000000000000004">
      <c r="A23" s="157"/>
      <c r="B23" s="146" t="s">
        <v>321</v>
      </c>
      <c r="C23" s="21" t="s">
        <v>56</v>
      </c>
      <c r="D23" s="105" t="s">
        <v>81</v>
      </c>
      <c r="E23" s="40">
        <f>IF(D23="2 days = 1",1,IF(D23="4 days = 2",2,IF(D23="7 days = 3",3,IF(D23="9 days = 4",4,""))))</f>
        <v>1</v>
      </c>
      <c r="F23" s="161"/>
      <c r="G23" s="162"/>
    </row>
    <row r="24" spans="1:8" x14ac:dyDescent="0.5">
      <c r="A24" s="157"/>
      <c r="B24" s="147"/>
      <c r="C24" s="106"/>
      <c r="D24" s="107"/>
      <c r="E24" s="72"/>
      <c r="F24" s="76" t="s">
        <v>76</v>
      </c>
      <c r="G24" s="77">
        <f>SUM(E14,E21,E23)</f>
        <v>3</v>
      </c>
    </row>
    <row r="25" spans="1:8" ht="14.7" thickBot="1" x14ac:dyDescent="0.55000000000000004">
      <c r="A25" s="158"/>
      <c r="B25" s="148"/>
      <c r="C25" s="108"/>
      <c r="D25" s="109"/>
      <c r="E25" s="73"/>
      <c r="F25" s="78" t="s">
        <v>118</v>
      </c>
      <c r="G25" s="99" t="str">
        <f>IF(G24&lt;2,"",IF(G24&lt;=5,"Low",IF(G24&lt;=8,"Medium","High")))</f>
        <v>Low</v>
      </c>
      <c r="H25" s="100"/>
    </row>
    <row r="26" spans="1:8" x14ac:dyDescent="0.5">
      <c r="A26" s="141"/>
      <c r="B26" s="149"/>
      <c r="C26" s="18"/>
      <c r="D26" s="104"/>
      <c r="E26" s="24"/>
      <c r="F26" s="74"/>
      <c r="G26" s="75"/>
    </row>
    <row r="27" spans="1:8" ht="15.75" customHeight="1" thickBot="1" x14ac:dyDescent="0.55000000000000004">
      <c r="A27" s="156" t="s">
        <v>4</v>
      </c>
      <c r="B27" s="150"/>
      <c r="C27" s="19"/>
      <c r="D27" s="103"/>
      <c r="E27" s="2"/>
      <c r="F27" s="25"/>
      <c r="G27" s="56"/>
    </row>
    <row r="28" spans="1:8" ht="14.7" thickBot="1" x14ac:dyDescent="0.55000000000000004">
      <c r="A28" s="157"/>
      <c r="B28" s="174" t="s">
        <v>57</v>
      </c>
      <c r="C28" s="171" t="s">
        <v>58</v>
      </c>
      <c r="D28" s="177"/>
      <c r="E28" s="183" t="str">
        <f>IF(D28="Yes = 1",1,IF(D28="No = 0",0,""))</f>
        <v/>
      </c>
      <c r="F28" s="26" t="s">
        <v>48</v>
      </c>
      <c r="G28" s="27" t="s">
        <v>49</v>
      </c>
    </row>
    <row r="29" spans="1:8" x14ac:dyDescent="0.5">
      <c r="A29" s="157"/>
      <c r="B29" s="175"/>
      <c r="C29" s="172"/>
      <c r="D29" s="178"/>
      <c r="E29" s="184"/>
      <c r="F29" s="28">
        <v>1</v>
      </c>
      <c r="G29" s="46" t="s">
        <v>51</v>
      </c>
    </row>
    <row r="30" spans="1:8" x14ac:dyDescent="0.5">
      <c r="A30" s="157"/>
      <c r="B30" s="175"/>
      <c r="C30" s="172"/>
      <c r="D30" s="178"/>
      <c r="E30" s="184"/>
      <c r="F30" s="29">
        <v>2</v>
      </c>
      <c r="G30" s="47" t="s">
        <v>53</v>
      </c>
    </row>
    <row r="31" spans="1:8" ht="14.7" thickBot="1" x14ac:dyDescent="0.55000000000000004">
      <c r="A31" s="157"/>
      <c r="B31" s="175"/>
      <c r="C31" s="172"/>
      <c r="D31" s="178"/>
      <c r="E31" s="184"/>
      <c r="F31" s="82" t="s">
        <v>197</v>
      </c>
      <c r="G31" s="48" t="s">
        <v>55</v>
      </c>
    </row>
    <row r="32" spans="1:8" ht="93.6" customHeight="1" x14ac:dyDescent="0.5">
      <c r="A32" s="157"/>
      <c r="B32" s="175"/>
      <c r="C32" s="172"/>
      <c r="D32" s="178"/>
      <c r="E32" s="184"/>
      <c r="F32" s="163" t="s">
        <v>298</v>
      </c>
      <c r="G32" s="164"/>
    </row>
    <row r="33" spans="1:8" x14ac:dyDescent="0.5">
      <c r="A33" s="157"/>
      <c r="B33" s="175"/>
      <c r="C33" s="172"/>
      <c r="D33" s="178"/>
      <c r="E33" s="184"/>
      <c r="F33" s="165"/>
      <c r="G33" s="166"/>
    </row>
    <row r="34" spans="1:8" x14ac:dyDescent="0.5">
      <c r="A34" s="157"/>
      <c r="B34" s="175"/>
      <c r="C34" s="172"/>
      <c r="D34" s="178"/>
      <c r="E34" s="184"/>
      <c r="F34" s="165"/>
      <c r="G34" s="166"/>
    </row>
    <row r="35" spans="1:8" ht="51.6" customHeight="1" x14ac:dyDescent="0.5">
      <c r="A35" s="157"/>
      <c r="B35" s="176"/>
      <c r="C35" s="173"/>
      <c r="D35" s="179"/>
      <c r="E35" s="185"/>
      <c r="F35" s="165"/>
      <c r="G35" s="166"/>
    </row>
    <row r="36" spans="1:8" x14ac:dyDescent="0.5">
      <c r="A36" s="157"/>
      <c r="B36" s="151"/>
      <c r="C36" s="3"/>
      <c r="D36" s="103"/>
      <c r="E36" s="2"/>
      <c r="F36" s="165"/>
      <c r="G36" s="166"/>
    </row>
    <row r="37" spans="1:8" ht="133.5" customHeight="1" x14ac:dyDescent="0.5">
      <c r="A37" s="157"/>
      <c r="B37" s="146" t="s">
        <v>59</v>
      </c>
      <c r="C37" s="21" t="s">
        <v>315</v>
      </c>
      <c r="D37" s="105"/>
      <c r="E37" s="41" t="str">
        <f>IF(D37="Yes = 2",2,IF(D37="No = 0",0,""))</f>
        <v/>
      </c>
      <c r="F37" s="165"/>
      <c r="G37" s="166"/>
    </row>
    <row r="38" spans="1:8" x14ac:dyDescent="0.5">
      <c r="A38" s="158"/>
      <c r="B38" s="151"/>
      <c r="C38" s="3"/>
      <c r="D38" s="103"/>
      <c r="E38" s="6"/>
      <c r="F38" s="165"/>
      <c r="G38" s="166"/>
    </row>
    <row r="39" spans="1:8" ht="72" customHeight="1" x14ac:dyDescent="0.5">
      <c r="A39" s="156"/>
      <c r="B39" s="146" t="s">
        <v>60</v>
      </c>
      <c r="C39" s="21" t="s">
        <v>61</v>
      </c>
      <c r="D39" s="105"/>
      <c r="E39" s="42" t="str">
        <f>IF(D39="Yes = 1",1,IF(D39="No = 0",0,""))</f>
        <v/>
      </c>
      <c r="F39" s="167"/>
      <c r="G39" s="168"/>
    </row>
    <row r="40" spans="1:8" ht="14.7" thickBot="1" x14ac:dyDescent="0.55000000000000004">
      <c r="A40" s="157"/>
      <c r="B40" s="147"/>
      <c r="C40" s="106"/>
      <c r="D40" s="107"/>
      <c r="E40" s="2"/>
      <c r="F40" s="25"/>
      <c r="G40" s="56"/>
    </row>
    <row r="41" spans="1:8" x14ac:dyDescent="0.5">
      <c r="A41" s="157"/>
      <c r="B41" s="59"/>
      <c r="C41" s="60"/>
      <c r="D41" s="110"/>
      <c r="E41" s="73"/>
      <c r="F41" s="79" t="s">
        <v>76</v>
      </c>
      <c r="G41" s="80">
        <f>SUM(E28,E37,E39)</f>
        <v>0</v>
      </c>
    </row>
    <row r="42" spans="1:8" ht="14.7" thickBot="1" x14ac:dyDescent="0.55000000000000004">
      <c r="A42" s="157"/>
      <c r="B42" s="148"/>
      <c r="C42" s="108"/>
      <c r="D42" s="109"/>
      <c r="E42" s="73"/>
      <c r="F42" s="78" t="s">
        <v>118</v>
      </c>
      <c r="G42" s="99" t="str">
        <f>IF(G41&lt;1,"",IF(G41&lt;=1,"Low",IF(G41&lt;=2,"Medium","High")))</f>
        <v/>
      </c>
      <c r="H42" s="100"/>
    </row>
    <row r="43" spans="1:8" x14ac:dyDescent="0.5">
      <c r="A43" s="24"/>
      <c r="B43" s="152"/>
      <c r="C43" s="22"/>
      <c r="D43" s="104"/>
      <c r="E43" s="24"/>
      <c r="F43" s="74"/>
      <c r="G43" s="75"/>
    </row>
    <row r="44" spans="1:8" ht="15.75" customHeight="1" thickBot="1" x14ac:dyDescent="0.55000000000000004">
      <c r="A44" s="156" t="s">
        <v>5</v>
      </c>
      <c r="B44" s="151"/>
      <c r="C44" s="3"/>
      <c r="D44" s="103"/>
      <c r="E44" s="2"/>
      <c r="F44" s="25"/>
      <c r="G44" s="56"/>
    </row>
    <row r="45" spans="1:8" ht="14.7" thickBot="1" x14ac:dyDescent="0.55000000000000004">
      <c r="A45" s="157"/>
      <c r="B45" s="174" t="s">
        <v>193</v>
      </c>
      <c r="C45" s="171" t="s">
        <v>316</v>
      </c>
      <c r="D45" s="177"/>
      <c r="E45" s="183" t="str">
        <f>IF(D45="Yes = 1",1,IF(D45="No = 0",0,""))</f>
        <v/>
      </c>
      <c r="F45" s="30" t="s">
        <v>48</v>
      </c>
      <c r="G45" s="31" t="s">
        <v>49</v>
      </c>
    </row>
    <row r="46" spans="1:8" x14ac:dyDescent="0.5">
      <c r="A46" s="157"/>
      <c r="B46" s="175"/>
      <c r="C46" s="172"/>
      <c r="D46" s="178"/>
      <c r="E46" s="184"/>
      <c r="F46" s="32">
        <v>0</v>
      </c>
      <c r="G46" s="52" t="s">
        <v>74</v>
      </c>
    </row>
    <row r="47" spans="1:8" x14ac:dyDescent="0.5">
      <c r="A47" s="157"/>
      <c r="B47" s="175"/>
      <c r="C47" s="172"/>
      <c r="D47" s="178"/>
      <c r="E47" s="184"/>
      <c r="F47" s="33">
        <v>1</v>
      </c>
      <c r="G47" s="51" t="s">
        <v>51</v>
      </c>
    </row>
    <row r="48" spans="1:8" x14ac:dyDescent="0.5">
      <c r="A48" s="157"/>
      <c r="B48" s="175"/>
      <c r="C48" s="172"/>
      <c r="D48" s="178"/>
      <c r="E48" s="184"/>
      <c r="F48" s="33">
        <v>2</v>
      </c>
      <c r="G48" s="49" t="s">
        <v>53</v>
      </c>
    </row>
    <row r="49" spans="1:8" ht="14.7" thickBot="1" x14ac:dyDescent="0.55000000000000004">
      <c r="A49" s="157"/>
      <c r="B49" s="175"/>
      <c r="C49" s="172"/>
      <c r="D49" s="178"/>
      <c r="E49" s="184"/>
      <c r="F49" s="34" t="s">
        <v>75</v>
      </c>
      <c r="G49" s="50" t="s">
        <v>55</v>
      </c>
    </row>
    <row r="50" spans="1:8" ht="14.45" customHeight="1" x14ac:dyDescent="0.5">
      <c r="A50" s="157"/>
      <c r="B50" s="175"/>
      <c r="C50" s="172"/>
      <c r="D50" s="178"/>
      <c r="E50" s="184"/>
      <c r="F50" s="159" t="s">
        <v>299</v>
      </c>
      <c r="G50" s="160"/>
    </row>
    <row r="51" spans="1:8" ht="42.6" customHeight="1" x14ac:dyDescent="0.5">
      <c r="A51" s="157"/>
      <c r="B51" s="176"/>
      <c r="C51" s="173"/>
      <c r="D51" s="179"/>
      <c r="E51" s="185"/>
      <c r="F51" s="161"/>
      <c r="G51" s="162"/>
    </row>
    <row r="52" spans="1:8" x14ac:dyDescent="0.5">
      <c r="A52" s="157"/>
      <c r="B52" s="151"/>
      <c r="C52" s="3"/>
      <c r="D52" s="103"/>
      <c r="E52" s="5"/>
      <c r="F52" s="161"/>
      <c r="G52" s="162"/>
    </row>
    <row r="53" spans="1:8" ht="129" customHeight="1" x14ac:dyDescent="0.5">
      <c r="A53" s="157"/>
      <c r="B53" s="146" t="s">
        <v>194</v>
      </c>
      <c r="C53" s="35" t="s">
        <v>317</v>
      </c>
      <c r="D53" s="105"/>
      <c r="E53" s="41" t="str">
        <f>IF(D53="Yes = 2",2,IF(D53="No = 0",0,""))</f>
        <v/>
      </c>
      <c r="F53" s="161"/>
      <c r="G53" s="162"/>
    </row>
    <row r="54" spans="1:8" x14ac:dyDescent="0.5">
      <c r="A54" s="157"/>
      <c r="B54" s="151"/>
      <c r="C54" s="36"/>
      <c r="D54" s="103"/>
      <c r="E54" s="6"/>
      <c r="F54" s="161"/>
      <c r="G54" s="162"/>
    </row>
    <row r="55" spans="1:8" ht="132.75" customHeight="1" x14ac:dyDescent="0.5">
      <c r="A55" s="158"/>
      <c r="B55" s="144" t="s">
        <v>195</v>
      </c>
      <c r="C55" s="35" t="s">
        <v>318</v>
      </c>
      <c r="D55" s="105"/>
      <c r="E55" s="42" t="str">
        <f>IF(D55="Yes = 1",1,IF(D55="No = 0",0,""))</f>
        <v/>
      </c>
      <c r="F55" s="161"/>
      <c r="G55" s="162"/>
    </row>
    <row r="56" spans="1:8" x14ac:dyDescent="0.5">
      <c r="A56" s="156"/>
      <c r="B56" s="153"/>
      <c r="C56" s="36"/>
      <c r="D56" s="103"/>
      <c r="E56" s="6"/>
      <c r="F56" s="161"/>
      <c r="G56" s="162"/>
    </row>
    <row r="57" spans="1:8" ht="140.25" customHeight="1" x14ac:dyDescent="0.5">
      <c r="A57" s="157"/>
      <c r="B57" s="154" t="s">
        <v>319</v>
      </c>
      <c r="C57" s="35" t="s">
        <v>320</v>
      </c>
      <c r="D57" s="105"/>
      <c r="E57" s="42" t="str">
        <f>IF(D57="Yes = 1",1,IF(D57="No = 0",0,""))</f>
        <v/>
      </c>
      <c r="F57" s="169"/>
      <c r="G57" s="170"/>
    </row>
    <row r="58" spans="1:8" ht="14.7" thickBot="1" x14ac:dyDescent="0.55000000000000004">
      <c r="A58" s="157"/>
      <c r="B58" s="155" t="s">
        <v>146</v>
      </c>
      <c r="C58" s="3"/>
      <c r="D58" s="2"/>
      <c r="E58" s="2"/>
      <c r="F58" s="10"/>
      <c r="G58" s="62"/>
    </row>
    <row r="59" spans="1:8" x14ac:dyDescent="0.5">
      <c r="A59" s="157"/>
      <c r="B59" s="147"/>
      <c r="C59" s="106"/>
      <c r="D59" s="111"/>
      <c r="E59" s="73"/>
      <c r="F59" s="79" t="s">
        <v>76</v>
      </c>
      <c r="G59" s="80">
        <f>SUM(E45,E53,E55,E57)</f>
        <v>0</v>
      </c>
    </row>
    <row r="60" spans="1:8" ht="14.7" thickBot="1" x14ac:dyDescent="0.55000000000000004">
      <c r="A60" s="140"/>
      <c r="B60" s="59"/>
      <c r="C60" s="60"/>
      <c r="D60" s="61"/>
      <c r="E60" s="61"/>
      <c r="F60" s="81" t="s">
        <v>118</v>
      </c>
      <c r="G60" s="99" t="str">
        <f>IF(G59&lt;1,"Not Exposed",IF(G59&lt;=1,"Low",IF(G59&lt;=2,"Medium","High")))</f>
        <v>Not Exposed</v>
      </c>
      <c r="H60" s="100"/>
    </row>
    <row r="61" spans="1:8" x14ac:dyDescent="0.5">
      <c r="A61" s="74"/>
      <c r="B61" s="38"/>
      <c r="C61" s="39"/>
      <c r="D61" s="37"/>
      <c r="E61" s="37"/>
      <c r="F61" s="57"/>
      <c r="G61" s="58"/>
    </row>
  </sheetData>
  <sheetProtection algorithmName="SHA-512" hashValue="f3T+d1IQ/HoXVyTgomPCGPToQrPD/mGVWGxe8+xgqVDKMZyD/T3fSOztDDu3Go6QyHl9RNpJp3NQw/vuydVcJw==" saltValue="gNJGslAgGlUSpqxrSHKF9w==" spinCount="100000" sheet="1" selectLockedCells="1"/>
  <mergeCells count="23">
    <mergeCell ref="A44:A55"/>
    <mergeCell ref="A56:A59"/>
    <mergeCell ref="A12:G12"/>
    <mergeCell ref="B14:B19"/>
    <mergeCell ref="C14:C19"/>
    <mergeCell ref="F13:G13"/>
    <mergeCell ref="A14:A25"/>
    <mergeCell ref="A4:A9"/>
    <mergeCell ref="F19:G23"/>
    <mergeCell ref="F32:G39"/>
    <mergeCell ref="F50:G57"/>
    <mergeCell ref="C45:C51"/>
    <mergeCell ref="B45:B51"/>
    <mergeCell ref="D14:D19"/>
    <mergeCell ref="E14:E19"/>
    <mergeCell ref="D28:D35"/>
    <mergeCell ref="E28:E35"/>
    <mergeCell ref="D45:D51"/>
    <mergeCell ref="E45:E51"/>
    <mergeCell ref="C28:C35"/>
    <mergeCell ref="B28:B35"/>
    <mergeCell ref="A27:A38"/>
    <mergeCell ref="A39:A42"/>
  </mergeCells>
  <pageMargins left="0.25" right="0.25" top="0.75" bottom="0.75" header="0.3" footer="0.3"/>
  <pageSetup scale="80" fitToHeight="0" orientation="portrait" horizontalDpi="1200" verticalDpi="1200" r:id="rId1"/>
  <rowBreaks count="1" manualBreakCount="1">
    <brk id="37" max="16383" man="1"/>
  </rowBreaks>
  <drawing r:id="rId2"/>
  <extLst>
    <ext xmlns:x14="http://schemas.microsoft.com/office/spreadsheetml/2009/9/main" uri="{CCE6A557-97BC-4b89-ADB6-D9C93CAAB3DF}">
      <x14:dataValidations xmlns:xm="http://schemas.microsoft.com/office/excel/2006/main" disablePrompts="1" count="12">
        <x14:dataValidation type="list" allowBlank="1" showInputMessage="1" showErrorMessage="1" xr:uid="{00000000-0002-0000-0200-000000000000}">
          <x14:formula1>
            <xm:f>Background!$A$16:$A$17</xm:f>
          </x14:formula1>
          <xm:sqref>D14</xm:sqref>
        </x14:dataValidation>
        <x14:dataValidation type="list" allowBlank="1" showInputMessage="1" showErrorMessage="1" xr:uid="{00000000-0002-0000-0200-000001000000}">
          <x14:formula1>
            <xm:f>Background!$B$16:$B$20</xm:f>
          </x14:formula1>
          <xm:sqref>D21</xm:sqref>
        </x14:dataValidation>
        <x14:dataValidation type="list" allowBlank="1" showInputMessage="1" showErrorMessage="1" xr:uid="{00000000-0002-0000-0200-000002000000}">
          <x14:formula1>
            <xm:f>Background!$C$16:$C$19</xm:f>
          </x14:formula1>
          <xm:sqref>D23</xm:sqref>
        </x14:dataValidation>
        <x14:dataValidation type="list" allowBlank="1" showInputMessage="1" showErrorMessage="1" xr:uid="{00000000-0002-0000-0200-000003000000}">
          <x14:formula1>
            <xm:f>Background!$D$16:$D$17</xm:f>
          </x14:formula1>
          <xm:sqref>D28:D35</xm:sqref>
        </x14:dataValidation>
        <x14:dataValidation type="list" allowBlank="1" showInputMessage="1" showErrorMessage="1" xr:uid="{00000000-0002-0000-0200-000004000000}">
          <x14:formula1>
            <xm:f>Background!$E$16:$E$17</xm:f>
          </x14:formula1>
          <xm:sqref>D37</xm:sqref>
        </x14:dataValidation>
        <x14:dataValidation type="list" allowBlank="1" showInputMessage="1" showErrorMessage="1" xr:uid="{00000000-0002-0000-0200-000005000000}">
          <x14:formula1>
            <xm:f>Background!$F$16:$F$17</xm:f>
          </x14:formula1>
          <xm:sqref>D39</xm:sqref>
        </x14:dataValidation>
        <x14:dataValidation type="list" allowBlank="1" showInputMessage="1" showErrorMessage="1" xr:uid="{00000000-0002-0000-0200-000006000000}">
          <x14:formula1>
            <xm:f>Background!$G$16:$G$17</xm:f>
          </x14:formula1>
          <xm:sqref>D45:D51</xm:sqref>
        </x14:dataValidation>
        <x14:dataValidation type="list" allowBlank="1" showInputMessage="1" showErrorMessage="1" xr:uid="{00000000-0002-0000-0200-000007000000}">
          <x14:formula1>
            <xm:f>Background!$H$16:$H$17</xm:f>
          </x14:formula1>
          <xm:sqref>D53</xm:sqref>
        </x14:dataValidation>
        <x14:dataValidation type="list" allowBlank="1" showInputMessage="1" showErrorMessage="1" xr:uid="{00000000-0002-0000-0200-000008000000}">
          <x14:formula1>
            <xm:f>Background!$I$16:$I$17</xm:f>
          </x14:formula1>
          <xm:sqref>D55</xm:sqref>
        </x14:dataValidation>
        <x14:dataValidation type="list" allowBlank="1" showInputMessage="1" showErrorMessage="1" xr:uid="{00000000-0002-0000-0200-000009000000}">
          <x14:formula1>
            <xm:f>Background!$J$16:$J$17</xm:f>
          </x14:formula1>
          <xm:sqref>D57</xm:sqref>
        </x14:dataValidation>
        <x14:dataValidation type="list" allowBlank="1" showInputMessage="1" showErrorMessage="1" xr:uid="{00000000-0002-0000-0200-00000A000000}">
          <x14:formula1>
            <xm:f>Background!$E$4:$E$5</xm:f>
          </x14:formula1>
          <xm:sqref>D4</xm:sqref>
        </x14:dataValidation>
        <x14:dataValidation type="list" allowBlank="1" showInputMessage="1" showErrorMessage="1" xr:uid="{00000000-0002-0000-0200-00000B000000}">
          <x14:formula1>
            <xm:f>Background!$F$4:$F$5</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8"/>
  <sheetViews>
    <sheetView showGridLines="0" workbookViewId="0">
      <selection activeCell="A2" sqref="A2"/>
    </sheetView>
  </sheetViews>
  <sheetFormatPr defaultColWidth="9.1171875" defaultRowHeight="14.35" x14ac:dyDescent="0.5"/>
  <cols>
    <col min="1" max="1" width="17.29296875" style="118" customWidth="1"/>
    <col min="2" max="2" width="25.703125" style="118" customWidth="1"/>
    <col min="3" max="3" width="70.41015625" style="118" customWidth="1"/>
    <col min="4" max="16384" width="9.1171875" style="118"/>
  </cols>
  <sheetData>
    <row r="1" spans="1:3" ht="20.7" x14ac:dyDescent="0.7">
      <c r="A1" s="126" t="s">
        <v>2</v>
      </c>
    </row>
    <row r="3" spans="1:3" x14ac:dyDescent="0.5">
      <c r="A3" s="127" t="s">
        <v>275</v>
      </c>
      <c r="B3" s="127"/>
      <c r="C3" s="127"/>
    </row>
    <row r="4" spans="1:3" ht="40.950000000000003" customHeight="1" x14ac:dyDescent="0.5">
      <c r="A4" s="128" t="s">
        <v>276</v>
      </c>
      <c r="B4" s="196" t="s">
        <v>274</v>
      </c>
      <c r="C4" s="196"/>
    </row>
    <row r="5" spans="1:3" x14ac:dyDescent="0.5">
      <c r="A5" s="194" t="s">
        <v>271</v>
      </c>
      <c r="B5" s="197" t="s">
        <v>267</v>
      </c>
      <c r="C5" s="129" t="s">
        <v>250</v>
      </c>
    </row>
    <row r="6" spans="1:3" x14ac:dyDescent="0.5">
      <c r="A6" s="195"/>
      <c r="B6" s="197"/>
      <c r="C6" s="130" t="s">
        <v>251</v>
      </c>
    </row>
    <row r="7" spans="1:3" x14ac:dyDescent="0.5">
      <c r="A7" s="195"/>
      <c r="B7" s="197"/>
      <c r="C7" s="130" t="s">
        <v>252</v>
      </c>
    </row>
    <row r="8" spans="1:3" x14ac:dyDescent="0.5">
      <c r="A8" s="195"/>
      <c r="B8" s="197"/>
      <c r="C8" s="130" t="s">
        <v>253</v>
      </c>
    </row>
    <row r="9" spans="1:3" x14ac:dyDescent="0.5">
      <c r="A9" s="195"/>
      <c r="B9" s="197"/>
      <c r="C9" s="130" t="s">
        <v>254</v>
      </c>
    </row>
    <row r="10" spans="1:3" x14ac:dyDescent="0.5">
      <c r="A10" s="195"/>
      <c r="B10" s="197"/>
      <c r="C10" s="130" t="s">
        <v>255</v>
      </c>
    </row>
    <row r="11" spans="1:3" ht="28.7" x14ac:dyDescent="0.5">
      <c r="A11" s="195"/>
      <c r="B11" s="197"/>
      <c r="C11" s="131" t="s">
        <v>256</v>
      </c>
    </row>
    <row r="12" spans="1:3" x14ac:dyDescent="0.5">
      <c r="A12" s="194" t="s">
        <v>272</v>
      </c>
      <c r="B12" s="197" t="s">
        <v>268</v>
      </c>
      <c r="C12" s="132" t="s">
        <v>243</v>
      </c>
    </row>
    <row r="13" spans="1:3" x14ac:dyDescent="0.5">
      <c r="A13" s="195"/>
      <c r="B13" s="197"/>
      <c r="C13" s="133" t="s">
        <v>244</v>
      </c>
    </row>
    <row r="14" spans="1:3" x14ac:dyDescent="0.5">
      <c r="A14" s="195"/>
      <c r="B14" s="197"/>
      <c r="C14" s="133" t="s">
        <v>245</v>
      </c>
    </row>
    <row r="15" spans="1:3" x14ac:dyDescent="0.5">
      <c r="A15" s="195"/>
      <c r="B15" s="197"/>
      <c r="C15" s="133" t="s">
        <v>246</v>
      </c>
    </row>
    <row r="16" spans="1:3" x14ac:dyDescent="0.5">
      <c r="A16" s="195"/>
      <c r="B16" s="197"/>
      <c r="C16" s="133" t="s">
        <v>247</v>
      </c>
    </row>
    <row r="17" spans="1:3" x14ac:dyDescent="0.5">
      <c r="A17" s="195"/>
      <c r="B17" s="197"/>
      <c r="C17" s="133" t="s">
        <v>248</v>
      </c>
    </row>
    <row r="18" spans="1:3" x14ac:dyDescent="0.5">
      <c r="A18" s="195"/>
      <c r="B18" s="197"/>
      <c r="C18" s="134" t="s">
        <v>249</v>
      </c>
    </row>
    <row r="19" spans="1:3" ht="14.45" customHeight="1" x14ac:dyDescent="0.5">
      <c r="A19" s="194" t="s">
        <v>273</v>
      </c>
      <c r="B19" s="198" t="s">
        <v>269</v>
      </c>
      <c r="C19" s="129" t="s">
        <v>257</v>
      </c>
    </row>
    <row r="20" spans="1:3" x14ac:dyDescent="0.5">
      <c r="A20" s="195"/>
      <c r="B20" s="199"/>
      <c r="C20" s="130" t="s">
        <v>258</v>
      </c>
    </row>
    <row r="21" spans="1:3" x14ac:dyDescent="0.5">
      <c r="A21" s="195"/>
      <c r="B21" s="199"/>
      <c r="C21" s="130" t="s">
        <v>259</v>
      </c>
    </row>
    <row r="22" spans="1:3" x14ac:dyDescent="0.5">
      <c r="A22" s="195"/>
      <c r="B22" s="199"/>
      <c r="C22" s="130" t="s">
        <v>260</v>
      </c>
    </row>
    <row r="23" spans="1:3" x14ac:dyDescent="0.5">
      <c r="A23" s="195"/>
      <c r="B23" s="199"/>
      <c r="C23" s="130" t="s">
        <v>261</v>
      </c>
    </row>
    <row r="24" spans="1:3" x14ac:dyDescent="0.5">
      <c r="A24" s="195"/>
      <c r="B24" s="200"/>
      <c r="C24" s="130" t="s">
        <v>262</v>
      </c>
    </row>
    <row r="25" spans="1:3" x14ac:dyDescent="0.5">
      <c r="A25" s="196" t="s">
        <v>101</v>
      </c>
      <c r="B25" s="198" t="s">
        <v>270</v>
      </c>
      <c r="C25" s="129" t="s">
        <v>263</v>
      </c>
    </row>
    <row r="26" spans="1:3" ht="14.45" customHeight="1" x14ac:dyDescent="0.5">
      <c r="A26" s="195"/>
      <c r="B26" s="199"/>
      <c r="C26" s="130" t="s">
        <v>264</v>
      </c>
    </row>
    <row r="27" spans="1:3" x14ac:dyDescent="0.5">
      <c r="A27" s="195"/>
      <c r="B27" s="199"/>
      <c r="C27" s="130" t="s">
        <v>265</v>
      </c>
    </row>
    <row r="28" spans="1:3" x14ac:dyDescent="0.5">
      <c r="A28" s="195"/>
      <c r="B28" s="200"/>
      <c r="C28" s="135" t="s">
        <v>266</v>
      </c>
    </row>
  </sheetData>
  <sheetProtection algorithmName="SHA-512" hashValue="nVEvvtCjFVNECmz6+I8GDMKfBCo+9fXCxVdpHTg7CwWSanbt2scc5R3OM3aW2iAf/TeqTageYq+O1VxM35MmUQ==" saltValue="yzJAXSM40G5yW2Ni/OCW2Q==" spinCount="100000" sheet="1" objects="1" scenarios="1" selectLockedCells="1"/>
  <mergeCells count="9">
    <mergeCell ref="A5:A11"/>
    <mergeCell ref="A12:A18"/>
    <mergeCell ref="A19:A24"/>
    <mergeCell ref="A25:A28"/>
    <mergeCell ref="B4:C4"/>
    <mergeCell ref="B5:B11"/>
    <mergeCell ref="B12:B18"/>
    <mergeCell ref="B19:B24"/>
    <mergeCell ref="B25:B2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4"/>
  <sheetViews>
    <sheetView showGridLines="0" workbookViewId="0">
      <selection activeCell="A2" sqref="A2"/>
    </sheetView>
  </sheetViews>
  <sheetFormatPr defaultRowHeight="14.35" x14ac:dyDescent="0.5"/>
  <cols>
    <col min="1" max="1" width="100.29296875" style="63" customWidth="1"/>
  </cols>
  <sheetData>
    <row r="1" spans="1:1" ht="20.7" x14ac:dyDescent="0.7">
      <c r="A1" s="136" t="s">
        <v>326</v>
      </c>
    </row>
    <row r="3" spans="1:1" x14ac:dyDescent="0.5">
      <c r="A3" s="137" t="s">
        <v>296</v>
      </c>
    </row>
    <row r="4" spans="1:1" x14ac:dyDescent="0.5">
      <c r="A4" s="138"/>
    </row>
    <row r="5" spans="1:1" ht="43" x14ac:dyDescent="0.5">
      <c r="A5" s="139" t="s">
        <v>277</v>
      </c>
    </row>
    <row r="6" spans="1:1" x14ac:dyDescent="0.5">
      <c r="A6" s="138"/>
    </row>
    <row r="7" spans="1:1" x14ac:dyDescent="0.5">
      <c r="A7" s="139" t="s">
        <v>278</v>
      </c>
    </row>
    <row r="8" spans="1:1" x14ac:dyDescent="0.5">
      <c r="A8" s="139" t="s">
        <v>279</v>
      </c>
    </row>
    <row r="9" spans="1:1" x14ac:dyDescent="0.5">
      <c r="A9" s="139" t="s">
        <v>280</v>
      </c>
    </row>
    <row r="10" spans="1:1" ht="43" x14ac:dyDescent="0.5">
      <c r="A10" s="139" t="s">
        <v>281</v>
      </c>
    </row>
    <row r="11" spans="1:1" ht="28.7" x14ac:dyDescent="0.5">
      <c r="A11" s="139" t="s">
        <v>282</v>
      </c>
    </row>
    <row r="12" spans="1:1" x14ac:dyDescent="0.5">
      <c r="A12" s="139" t="s">
        <v>283</v>
      </c>
    </row>
    <row r="13" spans="1:1" ht="43" x14ac:dyDescent="0.5">
      <c r="A13" s="139" t="s">
        <v>284</v>
      </c>
    </row>
    <row r="14" spans="1:1" ht="57.35" x14ac:dyDescent="0.5">
      <c r="A14" s="139" t="s">
        <v>285</v>
      </c>
    </row>
    <row r="15" spans="1:1" x14ac:dyDescent="0.5">
      <c r="A15" s="139" t="s">
        <v>286</v>
      </c>
    </row>
    <row r="16" spans="1:1" x14ac:dyDescent="0.5">
      <c r="A16" s="139" t="s">
        <v>287</v>
      </c>
    </row>
    <row r="17" spans="1:1" x14ac:dyDescent="0.5">
      <c r="A17" s="139" t="s">
        <v>288</v>
      </c>
    </row>
    <row r="18" spans="1:1" x14ac:dyDescent="0.5">
      <c r="A18" s="139" t="s">
        <v>289</v>
      </c>
    </row>
    <row r="19" spans="1:1" x14ac:dyDescent="0.5">
      <c r="A19" s="139" t="s">
        <v>290</v>
      </c>
    </row>
    <row r="20" spans="1:1" x14ac:dyDescent="0.5">
      <c r="A20" s="139" t="s">
        <v>291</v>
      </c>
    </row>
    <row r="21" spans="1:1" x14ac:dyDescent="0.5">
      <c r="A21" s="139" t="s">
        <v>292</v>
      </c>
    </row>
    <row r="22" spans="1:1" x14ac:dyDescent="0.5">
      <c r="A22" s="139" t="s">
        <v>293</v>
      </c>
    </row>
    <row r="23" spans="1:1" x14ac:dyDescent="0.5">
      <c r="A23" s="139" t="s">
        <v>294</v>
      </c>
    </row>
    <row r="24" spans="1:1" x14ac:dyDescent="0.5">
      <c r="A24" s="139" t="s">
        <v>295</v>
      </c>
    </row>
  </sheetData>
  <sheetProtection algorithmName="SHA-512" hashValue="4rDEwJxhyYobyJw2g49mYbL5mqcxg+UTwUya6UdPY0aKt4n8MU687fIzU8uy2l27v9ZxVtJiVMpCiHF2483AZg==" saltValue="mhKQNY5Q6muL/Vcm7IoQjA==" spinCount="100000"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6"/>
  <sheetViews>
    <sheetView showGridLines="0" workbookViewId="0">
      <selection activeCell="A3" sqref="A3"/>
    </sheetView>
  </sheetViews>
  <sheetFormatPr defaultRowHeight="14.35" x14ac:dyDescent="0.5"/>
  <cols>
    <col min="1" max="1" width="21.703125" bestFit="1" customWidth="1"/>
    <col min="2" max="2" width="16.1171875" customWidth="1"/>
    <col min="3" max="3" width="15.87890625" customWidth="1"/>
    <col min="4" max="4" width="18" customWidth="1"/>
    <col min="5" max="5" width="15.703125" customWidth="1"/>
  </cols>
  <sheetData>
    <row r="1" spans="1:6" ht="18" x14ac:dyDescent="0.6">
      <c r="A1" s="70" t="s">
        <v>144</v>
      </c>
    </row>
    <row r="2" spans="1:6" x14ac:dyDescent="0.5">
      <c r="A2" s="83" t="s">
        <v>225</v>
      </c>
    </row>
    <row r="4" spans="1:6" x14ac:dyDescent="0.5">
      <c r="A4" s="1" t="s">
        <v>38</v>
      </c>
    </row>
    <row r="5" spans="1:6" ht="14.7" thickBot="1" x14ac:dyDescent="0.55000000000000004">
      <c r="A5" t="s">
        <v>140</v>
      </c>
    </row>
    <row r="6" spans="1:6" ht="15.35" thickBot="1" x14ac:dyDescent="0.55000000000000004">
      <c r="A6" s="64"/>
      <c r="B6" s="209" t="s">
        <v>119</v>
      </c>
      <c r="C6" s="210"/>
      <c r="D6" s="211"/>
      <c r="E6" s="209" t="s">
        <v>120</v>
      </c>
      <c r="F6" s="211"/>
    </row>
    <row r="7" spans="1:6" ht="31" x14ac:dyDescent="0.5">
      <c r="A7" s="65" t="s">
        <v>121</v>
      </c>
      <c r="B7" s="212" t="s">
        <v>123</v>
      </c>
      <c r="C7" s="212" t="s">
        <v>124</v>
      </c>
      <c r="D7" s="214" t="s">
        <v>125</v>
      </c>
      <c r="E7" s="216" t="s">
        <v>126</v>
      </c>
      <c r="F7" s="66" t="s">
        <v>127</v>
      </c>
    </row>
    <row r="8" spans="1:6" ht="21" thickBot="1" x14ac:dyDescent="0.55000000000000004">
      <c r="A8" s="97" t="s">
        <v>122</v>
      </c>
      <c r="B8" s="213"/>
      <c r="C8" s="213"/>
      <c r="D8" s="215"/>
      <c r="E8" s="217"/>
      <c r="F8" s="67" t="s">
        <v>128</v>
      </c>
    </row>
    <row r="9" spans="1:6" x14ac:dyDescent="0.5">
      <c r="A9" s="68" t="s">
        <v>129</v>
      </c>
      <c r="B9" s="218">
        <v>2</v>
      </c>
      <c r="C9" s="218">
        <v>18</v>
      </c>
      <c r="D9" s="220" t="s">
        <v>131</v>
      </c>
      <c r="E9" s="222" t="s">
        <v>132</v>
      </c>
      <c r="F9" s="224">
        <v>1149</v>
      </c>
    </row>
    <row r="10" spans="1:6" ht="14.7" thickBot="1" x14ac:dyDescent="0.55000000000000004">
      <c r="A10" s="98" t="s">
        <v>130</v>
      </c>
      <c r="B10" s="219"/>
      <c r="C10" s="219"/>
      <c r="D10" s="221"/>
      <c r="E10" s="223"/>
      <c r="F10" s="225"/>
    </row>
    <row r="11" spans="1:6" x14ac:dyDescent="0.5">
      <c r="A11" s="68" t="s">
        <v>88</v>
      </c>
      <c r="B11" s="218">
        <v>4</v>
      </c>
      <c r="C11" s="218">
        <v>33</v>
      </c>
      <c r="D11" s="220" t="s">
        <v>134</v>
      </c>
      <c r="E11" s="222" t="s">
        <v>135</v>
      </c>
      <c r="F11" s="218" t="s">
        <v>135</v>
      </c>
    </row>
    <row r="12" spans="1:6" ht="14.7" thickBot="1" x14ac:dyDescent="0.55000000000000004">
      <c r="A12" s="98" t="s">
        <v>133</v>
      </c>
      <c r="B12" s="219"/>
      <c r="C12" s="219"/>
      <c r="D12" s="221"/>
      <c r="E12" s="223"/>
      <c r="F12" s="219"/>
    </row>
    <row r="13" spans="1:6" x14ac:dyDescent="0.5">
      <c r="A13" s="68" t="s">
        <v>93</v>
      </c>
      <c r="B13" s="218">
        <v>7</v>
      </c>
      <c r="C13" s="218">
        <v>57</v>
      </c>
      <c r="D13" s="220" t="s">
        <v>136</v>
      </c>
      <c r="E13" s="222" t="s">
        <v>137</v>
      </c>
      <c r="F13" s="224">
        <v>2149</v>
      </c>
    </row>
    <row r="14" spans="1:6" ht="14.7" thickBot="1" x14ac:dyDescent="0.55000000000000004">
      <c r="A14" s="98" t="s">
        <v>94</v>
      </c>
      <c r="B14" s="219"/>
      <c r="C14" s="219"/>
      <c r="D14" s="221"/>
      <c r="E14" s="223"/>
      <c r="F14" s="225"/>
    </row>
    <row r="15" spans="1:6" x14ac:dyDescent="0.5">
      <c r="A15" s="68" t="s">
        <v>97</v>
      </c>
      <c r="B15" s="218">
        <v>9</v>
      </c>
      <c r="C15" s="218">
        <v>87</v>
      </c>
      <c r="D15" s="220" t="s">
        <v>138</v>
      </c>
      <c r="E15" s="222" t="s">
        <v>135</v>
      </c>
      <c r="F15" s="218" t="s">
        <v>135</v>
      </c>
    </row>
    <row r="16" spans="1:6" ht="14.7" thickBot="1" x14ac:dyDescent="0.55000000000000004">
      <c r="A16" s="98" t="s">
        <v>98</v>
      </c>
      <c r="B16" s="219"/>
      <c r="C16" s="219"/>
      <c r="D16" s="221"/>
      <c r="E16" s="223"/>
      <c r="F16" s="219"/>
    </row>
    <row r="17" spans="1:8" ht="48" customHeight="1" thickBot="1" x14ac:dyDescent="0.55000000000000004">
      <c r="A17" s="226" t="s">
        <v>139</v>
      </c>
      <c r="B17" s="227"/>
      <c r="C17" s="227"/>
      <c r="D17" s="227"/>
      <c r="E17" s="227"/>
      <c r="F17" s="228"/>
    </row>
    <row r="19" spans="1:8" x14ac:dyDescent="0.5">
      <c r="A19" s="1" t="s">
        <v>39</v>
      </c>
    </row>
    <row r="20" spans="1:8" x14ac:dyDescent="0.5">
      <c r="A20" s="69" t="s">
        <v>141</v>
      </c>
      <c r="H20" s="69" t="s">
        <v>142</v>
      </c>
    </row>
    <row r="67" spans="1:5" x14ac:dyDescent="0.5">
      <c r="A67" s="1" t="s">
        <v>40</v>
      </c>
    </row>
    <row r="68" spans="1:5" ht="14.7" thickBot="1" x14ac:dyDescent="0.55000000000000004">
      <c r="A68" t="s">
        <v>143</v>
      </c>
    </row>
    <row r="69" spans="1:5" ht="14.7" thickBot="1" x14ac:dyDescent="0.55000000000000004">
      <c r="A69" s="206" t="s">
        <v>198</v>
      </c>
      <c r="B69" s="207"/>
      <c r="C69" s="207"/>
      <c r="D69" s="207"/>
      <c r="E69" s="208"/>
    </row>
    <row r="70" spans="1:5" ht="31.35" thickBot="1" x14ac:dyDescent="0.55000000000000004">
      <c r="A70" s="97" t="s">
        <v>86</v>
      </c>
      <c r="B70" s="84" t="s">
        <v>199</v>
      </c>
      <c r="C70" s="84" t="s">
        <v>200</v>
      </c>
      <c r="D70" s="84" t="s">
        <v>201</v>
      </c>
      <c r="E70" s="84" t="s">
        <v>87</v>
      </c>
    </row>
    <row r="71" spans="1:5" ht="24.6" customHeight="1" x14ac:dyDescent="0.5">
      <c r="A71" s="68" t="s">
        <v>88</v>
      </c>
      <c r="B71" s="204" t="s">
        <v>89</v>
      </c>
      <c r="C71" s="204" t="s">
        <v>90</v>
      </c>
      <c r="D71" s="204" t="s">
        <v>91</v>
      </c>
      <c r="E71" s="204" t="s">
        <v>92</v>
      </c>
    </row>
    <row r="72" spans="1:5" ht="14.7" thickBot="1" x14ac:dyDescent="0.55000000000000004">
      <c r="A72" s="98" t="s">
        <v>133</v>
      </c>
      <c r="B72" s="205"/>
      <c r="C72" s="205"/>
      <c r="D72" s="205"/>
      <c r="E72" s="205"/>
    </row>
    <row r="73" spans="1:5" ht="24.6" customHeight="1" x14ac:dyDescent="0.5">
      <c r="A73" s="68" t="s">
        <v>93</v>
      </c>
      <c r="B73" s="204" t="s">
        <v>89</v>
      </c>
      <c r="C73" s="204" t="s">
        <v>90</v>
      </c>
      <c r="D73" s="204" t="s">
        <v>95</v>
      </c>
      <c r="E73" s="204" t="s">
        <v>96</v>
      </c>
    </row>
    <row r="74" spans="1:5" ht="14.7" thickBot="1" x14ac:dyDescent="0.55000000000000004">
      <c r="A74" s="98" t="s">
        <v>94</v>
      </c>
      <c r="B74" s="205"/>
      <c r="C74" s="205"/>
      <c r="D74" s="205"/>
      <c r="E74" s="205"/>
    </row>
    <row r="75" spans="1:5" ht="24.6" customHeight="1" x14ac:dyDescent="0.5">
      <c r="A75" s="68" t="s">
        <v>97</v>
      </c>
      <c r="B75" s="204" t="s">
        <v>89</v>
      </c>
      <c r="C75" s="204" t="s">
        <v>90</v>
      </c>
      <c r="D75" s="204" t="s">
        <v>99</v>
      </c>
      <c r="E75" s="204" t="s">
        <v>100</v>
      </c>
    </row>
    <row r="76" spans="1:5" ht="14.7" thickBot="1" x14ac:dyDescent="0.55000000000000004">
      <c r="A76" s="98" t="s">
        <v>98</v>
      </c>
      <c r="B76" s="205"/>
      <c r="C76" s="205"/>
      <c r="D76" s="205"/>
      <c r="E76" s="205"/>
    </row>
    <row r="77" spans="1:5" ht="14.7" thickBot="1" x14ac:dyDescent="0.55000000000000004">
      <c r="A77" s="96" t="s">
        <v>101</v>
      </c>
      <c r="B77" s="85" t="s">
        <v>89</v>
      </c>
      <c r="C77" s="85" t="s">
        <v>90</v>
      </c>
      <c r="D77" s="85" t="s">
        <v>102</v>
      </c>
      <c r="E77" s="85" t="s">
        <v>103</v>
      </c>
    </row>
    <row r="78" spans="1:5" ht="14.7" thickBot="1" x14ac:dyDescent="0.55000000000000004">
      <c r="A78" s="206" t="s">
        <v>202</v>
      </c>
      <c r="B78" s="207"/>
      <c r="C78" s="207"/>
      <c r="D78" s="207"/>
      <c r="E78" s="208"/>
    </row>
    <row r="79" spans="1:5" ht="24.6" customHeight="1" x14ac:dyDescent="0.5">
      <c r="A79" s="68" t="s">
        <v>88</v>
      </c>
      <c r="B79" s="204" t="s">
        <v>89</v>
      </c>
      <c r="C79" s="204" t="s">
        <v>104</v>
      </c>
      <c r="D79" s="204" t="s">
        <v>91</v>
      </c>
      <c r="E79" s="204" t="s">
        <v>105</v>
      </c>
    </row>
    <row r="80" spans="1:5" ht="14.7" thickBot="1" x14ac:dyDescent="0.55000000000000004">
      <c r="A80" s="98" t="s">
        <v>133</v>
      </c>
      <c r="B80" s="205"/>
      <c r="C80" s="205"/>
      <c r="D80" s="205"/>
      <c r="E80" s="205"/>
    </row>
    <row r="81" spans="1:5" ht="24.6" customHeight="1" x14ac:dyDescent="0.5">
      <c r="A81" s="68" t="s">
        <v>93</v>
      </c>
      <c r="B81" s="204" t="s">
        <v>89</v>
      </c>
      <c r="C81" s="204" t="s">
        <v>104</v>
      </c>
      <c r="D81" s="204" t="s">
        <v>95</v>
      </c>
      <c r="E81" s="204" t="s">
        <v>106</v>
      </c>
    </row>
    <row r="82" spans="1:5" ht="14.7" thickBot="1" x14ac:dyDescent="0.55000000000000004">
      <c r="A82" s="98" t="s">
        <v>94</v>
      </c>
      <c r="B82" s="205"/>
      <c r="C82" s="205"/>
      <c r="D82" s="205"/>
      <c r="E82" s="205"/>
    </row>
    <row r="83" spans="1:5" ht="24.6" customHeight="1" x14ac:dyDescent="0.5">
      <c r="A83" s="68" t="s">
        <v>97</v>
      </c>
      <c r="B83" s="204" t="s">
        <v>89</v>
      </c>
      <c r="C83" s="204" t="s">
        <v>104</v>
      </c>
      <c r="D83" s="204" t="s">
        <v>99</v>
      </c>
      <c r="E83" s="204" t="s">
        <v>96</v>
      </c>
    </row>
    <row r="84" spans="1:5" ht="14.7" thickBot="1" x14ac:dyDescent="0.55000000000000004">
      <c r="A84" s="98" t="s">
        <v>98</v>
      </c>
      <c r="B84" s="205"/>
      <c r="C84" s="205"/>
      <c r="D84" s="205"/>
      <c r="E84" s="205"/>
    </row>
    <row r="85" spans="1:5" ht="14.7" thickBot="1" x14ac:dyDescent="0.55000000000000004">
      <c r="A85" s="96" t="s">
        <v>101</v>
      </c>
      <c r="B85" s="85" t="s">
        <v>89</v>
      </c>
      <c r="C85" s="85" t="s">
        <v>104</v>
      </c>
      <c r="D85" s="85" t="s">
        <v>102</v>
      </c>
      <c r="E85" s="85" t="s">
        <v>107</v>
      </c>
    </row>
    <row r="86" spans="1:5" ht="37.5" customHeight="1" thickBot="1" x14ac:dyDescent="0.55000000000000004">
      <c r="A86" s="201" t="s">
        <v>203</v>
      </c>
      <c r="B86" s="202"/>
      <c r="C86" s="202"/>
      <c r="D86" s="202"/>
      <c r="E86" s="203"/>
    </row>
  </sheetData>
  <sheetProtection algorithmName="SHA-512" hashValue="GgTNn4Ex7s7XfhQLgupqIKOZWPJOWivZR227qBzaLbVHM2Ml1shfONlCgk2sxqrx87olQsjZxi0I4ME/os9Xaw==" saltValue="GEkGM6h6UyLEm/IPegMj4w==" spinCount="100000" sheet="1" objects="1" scenarios="1" selectLockedCells="1"/>
  <mergeCells count="54">
    <mergeCell ref="A17:F17"/>
    <mergeCell ref="B15:B16"/>
    <mergeCell ref="C15:C16"/>
    <mergeCell ref="D15:D16"/>
    <mergeCell ref="E15:E16"/>
    <mergeCell ref="F15:F16"/>
    <mergeCell ref="B13:B14"/>
    <mergeCell ref="C13:C14"/>
    <mergeCell ref="D13:D14"/>
    <mergeCell ref="E13:E14"/>
    <mergeCell ref="F13:F14"/>
    <mergeCell ref="B11:B12"/>
    <mergeCell ref="C11:C12"/>
    <mergeCell ref="D11:D12"/>
    <mergeCell ref="E11:E12"/>
    <mergeCell ref="F11:F12"/>
    <mergeCell ref="B9:B10"/>
    <mergeCell ref="C9:C10"/>
    <mergeCell ref="D9:D10"/>
    <mergeCell ref="E9:E10"/>
    <mergeCell ref="F9:F10"/>
    <mergeCell ref="B6:D6"/>
    <mergeCell ref="E6:F6"/>
    <mergeCell ref="B7:B8"/>
    <mergeCell ref="C7:C8"/>
    <mergeCell ref="D7:D8"/>
    <mergeCell ref="E7:E8"/>
    <mergeCell ref="B73:B74"/>
    <mergeCell ref="C73:C74"/>
    <mergeCell ref="D73:D74"/>
    <mergeCell ref="E73:E74"/>
    <mergeCell ref="B75:B76"/>
    <mergeCell ref="C75:C76"/>
    <mergeCell ref="D75:D76"/>
    <mergeCell ref="E75:E76"/>
    <mergeCell ref="A69:E69"/>
    <mergeCell ref="B71:B72"/>
    <mergeCell ref="C71:C72"/>
    <mergeCell ref="D71:D72"/>
    <mergeCell ref="E71:E72"/>
    <mergeCell ref="A78:E78"/>
    <mergeCell ref="B81:B82"/>
    <mergeCell ref="C81:C82"/>
    <mergeCell ref="D81:D82"/>
    <mergeCell ref="E81:E82"/>
    <mergeCell ref="B79:B80"/>
    <mergeCell ref="C79:C80"/>
    <mergeCell ref="D79:D80"/>
    <mergeCell ref="E79:E80"/>
    <mergeCell ref="A86:E86"/>
    <mergeCell ref="B83:B84"/>
    <mergeCell ref="C83:C84"/>
    <mergeCell ref="D83:D84"/>
    <mergeCell ref="E83:E8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showGridLines="0" workbookViewId="0">
      <selection activeCell="A2" sqref="A2"/>
    </sheetView>
  </sheetViews>
  <sheetFormatPr defaultColWidth="9.1171875" defaultRowHeight="14.35" x14ac:dyDescent="0.5"/>
  <cols>
    <col min="1" max="1" width="3.703125" style="118" customWidth="1"/>
    <col min="2" max="2" width="30.703125" style="118" customWidth="1"/>
    <col min="3" max="3" width="3.703125" style="118" customWidth="1"/>
    <col min="4" max="4" width="30.703125" style="118" customWidth="1"/>
    <col min="5" max="5" width="3.703125" style="118" customWidth="1"/>
    <col min="6" max="6" width="30.703125" style="118" customWidth="1"/>
    <col min="7" max="16384" width="9.1171875" style="118"/>
  </cols>
  <sheetData>
    <row r="1" spans="1:6" ht="17.7" x14ac:dyDescent="0.55000000000000004">
      <c r="A1" s="117" t="s">
        <v>192</v>
      </c>
    </row>
    <row r="3" spans="1:6" x14ac:dyDescent="0.5">
      <c r="A3" s="118" t="s">
        <v>196</v>
      </c>
    </row>
    <row r="4" spans="1:6" ht="14.7" thickBot="1" x14ac:dyDescent="0.55000000000000004"/>
    <row r="5" spans="1:6" ht="14.7" thickBot="1" x14ac:dyDescent="0.55000000000000004">
      <c r="A5" s="229" t="s">
        <v>147</v>
      </c>
      <c r="B5" s="230"/>
      <c r="C5" s="230"/>
      <c r="D5" s="230"/>
      <c r="E5" s="230"/>
      <c r="F5" s="230"/>
    </row>
    <row r="6" spans="1:6" ht="20.45" customHeight="1" thickBot="1" x14ac:dyDescent="0.55000000000000004">
      <c r="A6" s="231" t="s">
        <v>148</v>
      </c>
      <c r="B6" s="232"/>
      <c r="C6" s="231" t="s">
        <v>149</v>
      </c>
      <c r="D6" s="232"/>
      <c r="E6" s="231" t="s">
        <v>150</v>
      </c>
      <c r="F6" s="232"/>
    </row>
    <row r="7" spans="1:6" ht="20.45" customHeight="1" thickBot="1" x14ac:dyDescent="0.55000000000000004">
      <c r="A7" s="119"/>
      <c r="B7" s="120" t="s">
        <v>181</v>
      </c>
      <c r="C7" s="121"/>
      <c r="D7" s="120" t="s">
        <v>151</v>
      </c>
      <c r="E7" s="121"/>
      <c r="F7" s="120" t="s">
        <v>151</v>
      </c>
    </row>
    <row r="8" spans="1:6" ht="22.2" customHeight="1" thickBot="1" x14ac:dyDescent="0.55000000000000004">
      <c r="A8" s="119"/>
      <c r="B8" s="120" t="s">
        <v>152</v>
      </c>
      <c r="C8" s="121"/>
      <c r="D8" s="120" t="s">
        <v>153</v>
      </c>
      <c r="E8" s="121"/>
      <c r="F8" s="120" t="s">
        <v>153</v>
      </c>
    </row>
    <row r="9" spans="1:6" ht="19.2" customHeight="1" thickBot="1" x14ac:dyDescent="0.55000000000000004">
      <c r="A9" s="119"/>
      <c r="B9" s="120" t="s">
        <v>154</v>
      </c>
      <c r="C9" s="121"/>
      <c r="D9" s="120" t="s">
        <v>155</v>
      </c>
      <c r="E9" s="121"/>
      <c r="F9" s="120" t="s">
        <v>156</v>
      </c>
    </row>
    <row r="10" spans="1:6" ht="21.6" customHeight="1" thickBot="1" x14ac:dyDescent="0.55000000000000004">
      <c r="A10" s="119"/>
      <c r="B10" s="120" t="s">
        <v>157</v>
      </c>
      <c r="C10" s="121"/>
      <c r="D10" s="120" t="s">
        <v>158</v>
      </c>
      <c r="E10" s="121"/>
      <c r="F10" s="120" t="s">
        <v>159</v>
      </c>
    </row>
    <row r="11" spans="1:6" ht="15.35" thickBot="1" x14ac:dyDescent="0.55000000000000004">
      <c r="A11" s="119"/>
      <c r="B11" s="120" t="s">
        <v>160</v>
      </c>
      <c r="C11" s="121"/>
      <c r="D11" s="120" t="s">
        <v>161</v>
      </c>
      <c r="E11" s="121"/>
      <c r="F11" s="120" t="s">
        <v>162</v>
      </c>
    </row>
    <row r="12" spans="1:6" ht="15.35" thickBot="1" x14ac:dyDescent="0.55000000000000004">
      <c r="A12" s="119"/>
      <c r="B12" s="120" t="s">
        <v>238</v>
      </c>
      <c r="C12" s="121"/>
      <c r="D12" s="120" t="s">
        <v>163</v>
      </c>
      <c r="E12" s="121"/>
      <c r="F12" s="120" t="s">
        <v>164</v>
      </c>
    </row>
    <row r="13" spans="1:6" ht="31.35" thickBot="1" x14ac:dyDescent="0.55000000000000004">
      <c r="A13" s="119"/>
      <c r="B13" s="120" t="s">
        <v>182</v>
      </c>
      <c r="C13" s="121"/>
      <c r="D13" s="120" t="s">
        <v>165</v>
      </c>
      <c r="E13" s="121"/>
      <c r="F13" s="120" t="s">
        <v>205</v>
      </c>
    </row>
    <row r="14" spans="1:6" ht="15.35" thickBot="1" x14ac:dyDescent="0.55000000000000004">
      <c r="A14" s="119"/>
      <c r="B14" s="120" t="s">
        <v>166</v>
      </c>
      <c r="C14" s="121"/>
      <c r="D14" s="120" t="s">
        <v>167</v>
      </c>
      <c r="E14" s="121"/>
      <c r="F14" s="120" t="s">
        <v>168</v>
      </c>
    </row>
    <row r="15" spans="1:6" ht="15.35" thickBot="1" x14ac:dyDescent="0.55000000000000004">
      <c r="A15" s="119"/>
      <c r="B15" s="120" t="s">
        <v>184</v>
      </c>
      <c r="C15" s="121"/>
      <c r="D15" s="120" t="s">
        <v>183</v>
      </c>
      <c r="E15" s="121"/>
      <c r="F15" s="120" t="s">
        <v>204</v>
      </c>
    </row>
    <row r="16" spans="1:6" ht="21" thickBot="1" x14ac:dyDescent="0.55000000000000004">
      <c r="A16" s="119"/>
      <c r="B16" s="120" t="s">
        <v>185</v>
      </c>
      <c r="C16" s="121"/>
      <c r="D16" s="120" t="s">
        <v>170</v>
      </c>
      <c r="E16" s="121"/>
      <c r="F16" s="120" t="s">
        <v>171</v>
      </c>
    </row>
    <row r="17" spans="1:6" ht="15.35" thickBot="1" x14ac:dyDescent="0.55000000000000004">
      <c r="A17" s="119"/>
      <c r="B17" s="120" t="s">
        <v>169</v>
      </c>
      <c r="C17" s="121"/>
      <c r="D17" s="120" t="s">
        <v>173</v>
      </c>
      <c r="E17" s="121"/>
      <c r="F17" s="120" t="s">
        <v>174</v>
      </c>
    </row>
    <row r="18" spans="1:6" ht="15.35" thickBot="1" x14ac:dyDescent="0.55000000000000004">
      <c r="A18" s="119"/>
      <c r="B18" s="120" t="s">
        <v>172</v>
      </c>
      <c r="C18" s="121"/>
      <c r="D18" s="120" t="s">
        <v>186</v>
      </c>
      <c r="E18" s="121"/>
      <c r="F18" s="120" t="s">
        <v>177</v>
      </c>
    </row>
    <row r="19" spans="1:6" ht="15.35" thickBot="1" x14ac:dyDescent="0.55000000000000004">
      <c r="A19" s="119"/>
      <c r="B19" s="120" t="s">
        <v>175</v>
      </c>
      <c r="C19" s="121"/>
      <c r="D19" s="120" t="s">
        <v>187</v>
      </c>
      <c r="E19" s="121"/>
      <c r="F19" s="120" t="s">
        <v>178</v>
      </c>
    </row>
    <row r="20" spans="1:6" ht="15.35" thickBot="1" x14ac:dyDescent="0.55000000000000004">
      <c r="A20" s="119"/>
      <c r="B20" s="120" t="s">
        <v>188</v>
      </c>
      <c r="C20" s="121"/>
      <c r="D20" s="120" t="s">
        <v>233</v>
      </c>
      <c r="E20" s="121"/>
      <c r="F20" s="120" t="s">
        <v>179</v>
      </c>
    </row>
    <row r="21" spans="1:6" ht="15.35" thickBot="1" x14ac:dyDescent="0.55000000000000004">
      <c r="A21" s="119"/>
      <c r="B21" s="120" t="s">
        <v>189</v>
      </c>
      <c r="C21" s="121"/>
      <c r="D21" s="122" t="s">
        <v>240</v>
      </c>
      <c r="E21" s="121"/>
      <c r="F21" s="120" t="s">
        <v>180</v>
      </c>
    </row>
    <row r="22" spans="1:6" ht="15.35" thickBot="1" x14ac:dyDescent="0.55000000000000004">
      <c r="A22" s="119"/>
      <c r="B22" s="120" t="s">
        <v>237</v>
      </c>
      <c r="C22" s="121"/>
      <c r="D22" s="123" t="s">
        <v>241</v>
      </c>
      <c r="E22" s="121"/>
      <c r="F22" s="120" t="s">
        <v>233</v>
      </c>
    </row>
    <row r="23" spans="1:6" ht="15.35" thickBot="1" x14ac:dyDescent="0.55000000000000004">
      <c r="A23" s="119"/>
      <c r="B23" s="120" t="s">
        <v>190</v>
      </c>
      <c r="C23" s="121"/>
      <c r="D23" s="123" t="s">
        <v>239</v>
      </c>
      <c r="E23" s="121"/>
      <c r="F23" s="120" t="s">
        <v>242</v>
      </c>
    </row>
    <row r="24" spans="1:6" ht="15.35" thickBot="1" x14ac:dyDescent="0.55000000000000004">
      <c r="A24" s="119"/>
      <c r="B24" s="120" t="s">
        <v>191</v>
      </c>
      <c r="C24" s="121"/>
      <c r="D24" s="120" t="s">
        <v>176</v>
      </c>
      <c r="E24" s="121"/>
      <c r="F24" s="120" t="s">
        <v>176</v>
      </c>
    </row>
    <row r="25" spans="1:6" ht="15.35" thickBot="1" x14ac:dyDescent="0.55000000000000004">
      <c r="A25" s="119"/>
      <c r="B25" s="120" t="s">
        <v>235</v>
      </c>
      <c r="C25" s="121"/>
      <c r="D25" s="120"/>
      <c r="E25" s="121"/>
      <c r="F25" s="120"/>
    </row>
    <row r="26" spans="1:6" ht="15.35" thickBot="1" x14ac:dyDescent="0.55000000000000004">
      <c r="A26" s="119"/>
      <c r="B26" s="120" t="s">
        <v>236</v>
      </c>
      <c r="C26" s="121"/>
      <c r="D26" s="124"/>
      <c r="E26" s="121"/>
      <c r="F26" s="120"/>
    </row>
    <row r="27" spans="1:6" ht="15.35" thickBot="1" x14ac:dyDescent="0.55000000000000004">
      <c r="A27" s="119"/>
      <c r="B27" s="120" t="s">
        <v>239</v>
      </c>
      <c r="C27" s="121"/>
      <c r="D27" s="124"/>
      <c r="E27" s="121"/>
      <c r="F27" s="120"/>
    </row>
    <row r="28" spans="1:6" ht="15.35" thickBot="1" x14ac:dyDescent="0.55000000000000004">
      <c r="A28" s="119"/>
      <c r="B28" s="120" t="s">
        <v>176</v>
      </c>
      <c r="C28" s="121"/>
      <c r="D28" s="124"/>
      <c r="E28" s="121"/>
      <c r="F28" s="120"/>
    </row>
  </sheetData>
  <sheetProtection algorithmName="SHA-512" hashValue="Xqt9xgOs1yuBiGSFRNuan6wWsTiQqpAUIwbktchoJaiACtT/D4roy6+HBzM4HjYTO8d41wCG863tNRkhs6CrBg==" saltValue="XMr8y7IkKeq4b9IOCd0kiw==" spinCount="100000" sheet="1" selectLockedCells="1"/>
  <mergeCells count="4">
    <mergeCell ref="A5:F5"/>
    <mergeCell ref="A6:B6"/>
    <mergeCell ref="C6:D6"/>
    <mergeCell ref="E6:F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showGridLines="0" topLeftCell="A7" workbookViewId="0">
      <selection activeCell="A2" sqref="A2"/>
    </sheetView>
  </sheetViews>
  <sheetFormatPr defaultRowHeight="14.35" x14ac:dyDescent="0.5"/>
  <cols>
    <col min="1" max="1" width="28.29296875" customWidth="1"/>
    <col min="2" max="2" width="28" style="63" customWidth="1"/>
    <col min="3" max="3" width="48.5859375" style="63" customWidth="1"/>
    <col min="4" max="4" width="43" style="63" customWidth="1"/>
  </cols>
  <sheetData>
    <row r="1" spans="1:4" ht="15.7" x14ac:dyDescent="0.55000000000000004">
      <c r="A1" s="94" t="s">
        <v>325</v>
      </c>
    </row>
    <row r="3" spans="1:4" x14ac:dyDescent="0.5">
      <c r="A3" t="s">
        <v>230</v>
      </c>
    </row>
    <row r="4" spans="1:4" x14ac:dyDescent="0.5">
      <c r="A4" t="s">
        <v>232</v>
      </c>
    </row>
    <row r="5" spans="1:4" x14ac:dyDescent="0.5">
      <c r="A5" t="s">
        <v>231</v>
      </c>
    </row>
    <row r="6" spans="1:4" ht="14.7" thickBot="1" x14ac:dyDescent="0.55000000000000004"/>
    <row r="7" spans="1:4" x14ac:dyDescent="0.5">
      <c r="A7" s="91" t="s">
        <v>206</v>
      </c>
      <c r="B7" s="92" t="s">
        <v>207</v>
      </c>
      <c r="C7" s="92" t="s">
        <v>211</v>
      </c>
      <c r="D7" s="93" t="s">
        <v>217</v>
      </c>
    </row>
    <row r="8" spans="1:4" ht="43" x14ac:dyDescent="0.5">
      <c r="A8" s="233" t="s">
        <v>227</v>
      </c>
      <c r="B8" s="86" t="s">
        <v>228</v>
      </c>
      <c r="C8" s="86" t="s">
        <v>226</v>
      </c>
      <c r="D8" s="87" t="s">
        <v>210</v>
      </c>
    </row>
    <row r="9" spans="1:4" ht="43" x14ac:dyDescent="0.5">
      <c r="A9" s="234"/>
      <c r="B9" s="86" t="s">
        <v>208</v>
      </c>
      <c r="C9" s="86" t="s">
        <v>229</v>
      </c>
      <c r="D9" s="87" t="s">
        <v>209</v>
      </c>
    </row>
    <row r="10" spans="1:4" ht="43" x14ac:dyDescent="0.5">
      <c r="A10" s="235" t="s">
        <v>36</v>
      </c>
      <c r="B10" s="86" t="s">
        <v>216</v>
      </c>
      <c r="C10" s="86" t="s">
        <v>213</v>
      </c>
      <c r="D10" s="87" t="s">
        <v>218</v>
      </c>
    </row>
    <row r="11" spans="1:4" ht="43" x14ac:dyDescent="0.5">
      <c r="A11" s="236"/>
      <c r="B11" s="86" t="s">
        <v>223</v>
      </c>
      <c r="C11" s="86" t="s">
        <v>212</v>
      </c>
      <c r="D11" s="87" t="s">
        <v>221</v>
      </c>
    </row>
    <row r="12" spans="1:4" ht="57.35" x14ac:dyDescent="0.5">
      <c r="A12" s="237"/>
      <c r="B12" s="86" t="s">
        <v>222</v>
      </c>
      <c r="C12" s="86" t="s">
        <v>214</v>
      </c>
      <c r="D12" s="87" t="s">
        <v>220</v>
      </c>
    </row>
    <row r="13" spans="1:4" ht="29" thickBot="1" x14ac:dyDescent="0.55000000000000004">
      <c r="A13" s="90" t="s">
        <v>145</v>
      </c>
      <c r="B13" s="88" t="s">
        <v>224</v>
      </c>
      <c r="C13" s="88" t="s">
        <v>215</v>
      </c>
      <c r="D13" s="89" t="s">
        <v>219</v>
      </c>
    </row>
  </sheetData>
  <sheetProtection algorithmName="SHA-512" hashValue="WglW/pt5VVWsal4fdifIp9j4qxh1iW13NlOV+zJ5S6/vL+FUvVwBoKgJibKdHodPDl67RU537zXsTVplVcxTew==" saltValue="9pf9LoG161OHHFkdpKblaA==" spinCount="100000" sheet="1" objects="1" scenarios="1" selectLockedCells="1"/>
  <mergeCells count="2">
    <mergeCell ref="A8:A9"/>
    <mergeCell ref="A10:A1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46"/>
  <sheetViews>
    <sheetView workbookViewId="0">
      <selection activeCell="N8" sqref="N8"/>
    </sheetView>
  </sheetViews>
  <sheetFormatPr defaultRowHeight="14.35" x14ac:dyDescent="0.5"/>
  <cols>
    <col min="1" max="1" width="16.29296875" customWidth="1"/>
    <col min="2" max="2" width="29.29296875" customWidth="1"/>
    <col min="3" max="3" width="21.703125" bestFit="1" customWidth="1"/>
    <col min="4" max="4" width="11.41015625" bestFit="1" customWidth="1"/>
    <col min="14" max="14" width="11" customWidth="1"/>
  </cols>
  <sheetData>
    <row r="2" spans="1:14" x14ac:dyDescent="0.5">
      <c r="A2" s="1" t="s">
        <v>62</v>
      </c>
    </row>
    <row r="3" spans="1:14" x14ac:dyDescent="0.5">
      <c r="A3" s="1" t="s">
        <v>35</v>
      </c>
      <c r="B3" s="1" t="s">
        <v>0</v>
      </c>
      <c r="C3" s="1" t="s">
        <v>1</v>
      </c>
      <c r="D3" s="1" t="s">
        <v>13</v>
      </c>
      <c r="E3" s="1" t="s">
        <v>19</v>
      </c>
      <c r="F3" s="1" t="s">
        <v>22</v>
      </c>
      <c r="G3" s="1" t="s">
        <v>2</v>
      </c>
      <c r="H3" s="1" t="s">
        <v>29</v>
      </c>
      <c r="I3" s="1" t="s">
        <v>34</v>
      </c>
      <c r="J3" s="1" t="s">
        <v>41</v>
      </c>
      <c r="K3" s="1" t="s">
        <v>85</v>
      </c>
      <c r="L3" s="1" t="s">
        <v>108</v>
      </c>
      <c r="M3" s="1" t="s">
        <v>322</v>
      </c>
      <c r="N3" s="1" t="s">
        <v>6</v>
      </c>
    </row>
    <row r="4" spans="1:14" x14ac:dyDescent="0.5">
      <c r="A4" t="s">
        <v>227</v>
      </c>
      <c r="B4" t="s">
        <v>7</v>
      </c>
      <c r="C4" t="s">
        <v>11</v>
      </c>
      <c r="D4" t="s">
        <v>14</v>
      </c>
      <c r="E4" t="s">
        <v>20</v>
      </c>
      <c r="F4" t="s">
        <v>324</v>
      </c>
      <c r="G4" t="s">
        <v>24</v>
      </c>
      <c r="H4" t="s">
        <v>30</v>
      </c>
      <c r="I4" t="s">
        <v>32</v>
      </c>
      <c r="J4" t="s">
        <v>32</v>
      </c>
      <c r="K4" t="s">
        <v>32</v>
      </c>
      <c r="L4" t="s">
        <v>32</v>
      </c>
      <c r="M4">
        <v>1</v>
      </c>
      <c r="N4" t="s">
        <v>327</v>
      </c>
    </row>
    <row r="5" spans="1:14" x14ac:dyDescent="0.5">
      <c r="A5" t="s">
        <v>36</v>
      </c>
      <c r="B5" t="s">
        <v>8</v>
      </c>
      <c r="C5" t="s">
        <v>12</v>
      </c>
      <c r="D5" t="s">
        <v>15</v>
      </c>
      <c r="E5" t="s">
        <v>21</v>
      </c>
      <c r="F5" t="s">
        <v>23</v>
      </c>
      <c r="G5" t="s">
        <v>25</v>
      </c>
      <c r="H5" t="s">
        <v>31</v>
      </c>
      <c r="I5" t="s">
        <v>33</v>
      </c>
      <c r="J5" t="s">
        <v>33</v>
      </c>
      <c r="K5" t="s">
        <v>33</v>
      </c>
      <c r="L5" t="s">
        <v>33</v>
      </c>
      <c r="M5">
        <v>2</v>
      </c>
      <c r="N5" t="s">
        <v>328</v>
      </c>
    </row>
    <row r="6" spans="1:14" x14ac:dyDescent="0.5">
      <c r="A6" t="s">
        <v>145</v>
      </c>
      <c r="B6" t="s">
        <v>9</v>
      </c>
      <c r="D6" t="s">
        <v>16</v>
      </c>
      <c r="G6" t="s">
        <v>26</v>
      </c>
      <c r="J6" t="s">
        <v>42</v>
      </c>
      <c r="L6" t="s">
        <v>42</v>
      </c>
      <c r="M6">
        <v>3</v>
      </c>
      <c r="N6" t="s">
        <v>329</v>
      </c>
    </row>
    <row r="7" spans="1:14" x14ac:dyDescent="0.5">
      <c r="B7" t="s">
        <v>10</v>
      </c>
      <c r="D7" t="s">
        <v>17</v>
      </c>
      <c r="G7" t="s">
        <v>27</v>
      </c>
      <c r="L7" t="s">
        <v>28</v>
      </c>
      <c r="M7">
        <v>4</v>
      </c>
      <c r="N7" t="s">
        <v>42</v>
      </c>
    </row>
    <row r="8" spans="1:14" x14ac:dyDescent="0.5">
      <c r="D8" t="s">
        <v>18</v>
      </c>
      <c r="L8" t="s">
        <v>109</v>
      </c>
      <c r="M8">
        <v>5</v>
      </c>
      <c r="N8" t="s">
        <v>28</v>
      </c>
    </row>
    <row r="14" spans="1:14" x14ac:dyDescent="0.5">
      <c r="A14" s="1" t="s">
        <v>63</v>
      </c>
    </row>
    <row r="15" spans="1:14" x14ac:dyDescent="0.5">
      <c r="A15" s="1" t="s">
        <v>64</v>
      </c>
      <c r="B15" s="1" t="s">
        <v>68</v>
      </c>
      <c r="C15" s="1" t="s">
        <v>79</v>
      </c>
      <c r="D15" s="1" t="s">
        <v>110</v>
      </c>
      <c r="E15" s="1" t="s">
        <v>111</v>
      </c>
      <c r="F15" s="1" t="s">
        <v>113</v>
      </c>
      <c r="G15" s="1" t="s">
        <v>114</v>
      </c>
      <c r="H15" s="1" t="s">
        <v>115</v>
      </c>
      <c r="I15" s="1" t="s">
        <v>116</v>
      </c>
      <c r="J15" s="1" t="s">
        <v>117</v>
      </c>
    </row>
    <row r="16" spans="1:14" x14ac:dyDescent="0.5">
      <c r="A16" t="s">
        <v>65</v>
      </c>
      <c r="B16" t="s">
        <v>70</v>
      </c>
      <c r="C16" t="s">
        <v>81</v>
      </c>
      <c r="D16" t="s">
        <v>65</v>
      </c>
      <c r="E16" t="s">
        <v>112</v>
      </c>
      <c r="F16" t="s">
        <v>65</v>
      </c>
      <c r="G16" t="s">
        <v>65</v>
      </c>
      <c r="H16" t="s">
        <v>112</v>
      </c>
      <c r="I16" t="s">
        <v>65</v>
      </c>
      <c r="J16" t="s">
        <v>65</v>
      </c>
    </row>
    <row r="17" spans="1:10" x14ac:dyDescent="0.5">
      <c r="A17" t="s">
        <v>66</v>
      </c>
      <c r="B17" t="s">
        <v>71</v>
      </c>
      <c r="C17" t="s">
        <v>82</v>
      </c>
      <c r="D17" t="s">
        <v>66</v>
      </c>
      <c r="E17" t="s">
        <v>66</v>
      </c>
      <c r="F17" t="s">
        <v>66</v>
      </c>
      <c r="G17" t="s">
        <v>66</v>
      </c>
      <c r="H17" t="s">
        <v>66</v>
      </c>
      <c r="I17" t="s">
        <v>66</v>
      </c>
      <c r="J17" t="s">
        <v>66</v>
      </c>
    </row>
    <row r="18" spans="1:10" x14ac:dyDescent="0.5">
      <c r="B18" t="s">
        <v>72</v>
      </c>
      <c r="C18" t="s">
        <v>83</v>
      </c>
    </row>
    <row r="19" spans="1:10" x14ac:dyDescent="0.5">
      <c r="B19" t="s">
        <v>78</v>
      </c>
      <c r="C19" t="s">
        <v>84</v>
      </c>
    </row>
    <row r="20" spans="1:10" x14ac:dyDescent="0.5">
      <c r="B20" t="s">
        <v>73</v>
      </c>
    </row>
    <row r="23" spans="1:10" x14ac:dyDescent="0.5">
      <c r="A23" s="1" t="s">
        <v>313</v>
      </c>
    </row>
    <row r="24" spans="1:10" x14ac:dyDescent="0.5">
      <c r="A24" s="1" t="s">
        <v>148</v>
      </c>
      <c r="B24" s="1" t="s">
        <v>149</v>
      </c>
      <c r="C24" s="1" t="s">
        <v>150</v>
      </c>
    </row>
    <row r="25" spans="1:10" x14ac:dyDescent="0.5">
      <c r="A25" t="s">
        <v>181</v>
      </c>
      <c r="B25" t="s">
        <v>151</v>
      </c>
      <c r="C25" t="s">
        <v>151</v>
      </c>
    </row>
    <row r="26" spans="1:10" x14ac:dyDescent="0.5">
      <c r="A26" t="s">
        <v>152</v>
      </c>
      <c r="B26" t="s">
        <v>153</v>
      </c>
      <c r="C26" t="s">
        <v>153</v>
      </c>
    </row>
    <row r="27" spans="1:10" x14ac:dyDescent="0.5">
      <c r="A27" t="s">
        <v>154</v>
      </c>
      <c r="B27" t="s">
        <v>155</v>
      </c>
      <c r="C27" t="s">
        <v>156</v>
      </c>
    </row>
    <row r="28" spans="1:10" x14ac:dyDescent="0.5">
      <c r="A28" t="s">
        <v>157</v>
      </c>
      <c r="B28" t="s">
        <v>158</v>
      </c>
      <c r="C28" t="s">
        <v>159</v>
      </c>
    </row>
    <row r="29" spans="1:10" x14ac:dyDescent="0.5">
      <c r="A29" t="s">
        <v>160</v>
      </c>
      <c r="B29" t="s">
        <v>161</v>
      </c>
      <c r="C29" t="s">
        <v>162</v>
      </c>
    </row>
    <row r="30" spans="1:10" x14ac:dyDescent="0.5">
      <c r="A30" t="s">
        <v>238</v>
      </c>
      <c r="B30" t="s">
        <v>163</v>
      </c>
      <c r="C30" t="s">
        <v>164</v>
      </c>
    </row>
    <row r="31" spans="1:10" x14ac:dyDescent="0.5">
      <c r="A31" t="s">
        <v>182</v>
      </c>
      <c r="B31" t="s">
        <v>165</v>
      </c>
      <c r="C31" t="s">
        <v>312</v>
      </c>
    </row>
    <row r="32" spans="1:10" x14ac:dyDescent="0.5">
      <c r="A32" t="s">
        <v>166</v>
      </c>
      <c r="B32" t="s">
        <v>167</v>
      </c>
      <c r="C32" t="s">
        <v>168</v>
      </c>
    </row>
    <row r="33" spans="1:3" x14ac:dyDescent="0.5">
      <c r="A33" t="s">
        <v>184</v>
      </c>
      <c r="B33" t="s">
        <v>183</v>
      </c>
      <c r="C33" t="s">
        <v>204</v>
      </c>
    </row>
    <row r="34" spans="1:3" x14ac:dyDescent="0.5">
      <c r="A34" t="s">
        <v>185</v>
      </c>
      <c r="B34" t="s">
        <v>170</v>
      </c>
      <c r="C34" t="s">
        <v>171</v>
      </c>
    </row>
    <row r="35" spans="1:3" x14ac:dyDescent="0.5">
      <c r="A35" t="s">
        <v>169</v>
      </c>
      <c r="B35" t="s">
        <v>173</v>
      </c>
      <c r="C35" t="s">
        <v>174</v>
      </c>
    </row>
    <row r="36" spans="1:3" x14ac:dyDescent="0.5">
      <c r="A36" t="s">
        <v>172</v>
      </c>
      <c r="B36" t="s">
        <v>186</v>
      </c>
      <c r="C36" t="s">
        <v>177</v>
      </c>
    </row>
    <row r="37" spans="1:3" x14ac:dyDescent="0.5">
      <c r="A37" t="s">
        <v>175</v>
      </c>
      <c r="B37" t="s">
        <v>187</v>
      </c>
      <c r="C37" t="s">
        <v>178</v>
      </c>
    </row>
    <row r="38" spans="1:3" x14ac:dyDescent="0.5">
      <c r="A38" t="s">
        <v>188</v>
      </c>
      <c r="B38" t="s">
        <v>233</v>
      </c>
      <c r="C38" t="s">
        <v>179</v>
      </c>
    </row>
    <row r="39" spans="1:3" x14ac:dyDescent="0.5">
      <c r="A39" t="s">
        <v>189</v>
      </c>
      <c r="B39" t="s">
        <v>240</v>
      </c>
      <c r="C39" t="s">
        <v>180</v>
      </c>
    </row>
    <row r="40" spans="1:3" x14ac:dyDescent="0.5">
      <c r="A40" t="s">
        <v>237</v>
      </c>
      <c r="B40" t="s">
        <v>241</v>
      </c>
      <c r="C40" t="s">
        <v>233</v>
      </c>
    </row>
    <row r="41" spans="1:3" x14ac:dyDescent="0.5">
      <c r="A41" t="s">
        <v>190</v>
      </c>
      <c r="B41" t="s">
        <v>239</v>
      </c>
      <c r="C41" t="s">
        <v>242</v>
      </c>
    </row>
    <row r="42" spans="1:3" x14ac:dyDescent="0.5">
      <c r="A42" t="s">
        <v>191</v>
      </c>
      <c r="B42" t="s">
        <v>314</v>
      </c>
      <c r="C42" t="s">
        <v>314</v>
      </c>
    </row>
    <row r="43" spans="1:3" x14ac:dyDescent="0.5">
      <c r="A43" t="s">
        <v>235</v>
      </c>
    </row>
    <row r="44" spans="1:3" x14ac:dyDescent="0.5">
      <c r="A44" t="s">
        <v>236</v>
      </c>
    </row>
    <row r="45" spans="1:3" x14ac:dyDescent="0.5">
      <c r="A45" t="s">
        <v>239</v>
      </c>
    </row>
    <row r="46" spans="1:3" x14ac:dyDescent="0.5">
      <c r="A46" t="s">
        <v>314</v>
      </c>
    </row>
  </sheetData>
  <sheetProtection algorithmName="SHA-512" hashValue="6T/A5Jl6P3+o1QScvxAFTZnszur5a/H3dSCftu4e+dsLRkWG6se++H5ptd5YE/JRMrXVgvyaYYn3tnf60q00zQ==" saltValue="9qvGYhx1vH3eFWQ/Udf51Q==" spinCount="100000" sheet="1" selectLockedCells="1"/>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Exposure Screening Tool</vt:lpstr>
      <vt:lpstr>Appendix - Useful Life</vt:lpstr>
      <vt:lpstr>Appendix - Critical Facilities</vt:lpstr>
      <vt:lpstr>Appendix - Design Adjustment</vt:lpstr>
      <vt:lpstr>Appendix - Design Strategies</vt:lpstr>
      <vt:lpstr>Appendix - Timeline Example</vt:lpstr>
      <vt:lpstr>Background</vt:lpstr>
    </vt:vector>
  </TitlesOfParts>
  <Company>Office of the Mayor City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Jozwiak, Erika</dc:creator>
  <cp:lastModifiedBy>Jennifer Leone</cp:lastModifiedBy>
  <cp:lastPrinted>2020-10-19T15:45:16Z</cp:lastPrinted>
  <dcterms:created xsi:type="dcterms:W3CDTF">2020-03-10T20:23:34Z</dcterms:created>
  <dcterms:modified xsi:type="dcterms:W3CDTF">2020-10-19T15:48:16Z</dcterms:modified>
</cp:coreProperties>
</file>